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720" yWindow="4520" windowWidth="25060" windowHeight="15240" tabRatio="500" activeTab="1"/>
  </bookViews>
  <sheets>
    <sheet name="PAP ARVOR" sheetId="4" r:id="rId1"/>
    <sheet name="FOURNITURES SCOL" sheetId="1" r:id="rId2"/>
    <sheet name="LOISIR CREA" sheetId="2" r:id="rId3"/>
    <sheet name="LIVRAISON" sheetId="3"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63" i="2" l="1"/>
  <c r="I62" i="2"/>
  <c r="I61" i="2"/>
  <c r="M60" i="2"/>
  <c r="I60" i="2"/>
  <c r="K60" i="2"/>
  <c r="M59" i="2"/>
  <c r="I59" i="2"/>
  <c r="K59" i="2"/>
  <c r="M58" i="2"/>
  <c r="I58" i="2"/>
  <c r="M57" i="2"/>
  <c r="I57" i="2"/>
  <c r="M56" i="2"/>
  <c r="I56" i="2"/>
  <c r="M55" i="2"/>
  <c r="I55" i="2"/>
  <c r="M54" i="2"/>
  <c r="I54" i="2"/>
  <c r="M53" i="2"/>
  <c r="I53" i="2"/>
  <c r="M52" i="2"/>
  <c r="I52" i="2"/>
  <c r="M51" i="2"/>
  <c r="I51" i="2"/>
  <c r="K51" i="2"/>
  <c r="M50" i="2"/>
  <c r="I50" i="2"/>
  <c r="M49" i="2"/>
  <c r="I49" i="2"/>
  <c r="K49" i="2"/>
  <c r="M48" i="2"/>
  <c r="P48" i="2"/>
  <c r="I48" i="2"/>
  <c r="K48" i="2"/>
  <c r="I42" i="2"/>
  <c r="I41" i="2"/>
  <c r="M40" i="2"/>
  <c r="I40" i="2"/>
  <c r="M39" i="2"/>
  <c r="I39" i="2"/>
  <c r="K39" i="2"/>
  <c r="M38" i="2"/>
  <c r="I38" i="2"/>
  <c r="K38" i="2"/>
  <c r="M37" i="2"/>
  <c r="I37" i="2"/>
  <c r="M36" i="2"/>
  <c r="I36" i="2"/>
  <c r="K36" i="2"/>
  <c r="M35" i="2"/>
  <c r="I35" i="2"/>
  <c r="K35" i="2"/>
  <c r="M34" i="2"/>
  <c r="I34" i="2"/>
  <c r="K34" i="2"/>
  <c r="M33" i="2"/>
  <c r="I33" i="2"/>
  <c r="M32" i="2"/>
  <c r="I32" i="2"/>
  <c r="I31" i="2"/>
  <c r="I30" i="2"/>
  <c r="I29" i="2"/>
  <c r="M28" i="2"/>
  <c r="I28" i="2"/>
  <c r="M27" i="2"/>
  <c r="I27" i="2"/>
  <c r="I26" i="2"/>
  <c r="I25" i="2"/>
  <c r="M24" i="2"/>
  <c r="I24" i="2"/>
  <c r="K24" i="2"/>
  <c r="M22" i="2"/>
  <c r="I22" i="2"/>
  <c r="M21" i="2"/>
  <c r="I21" i="2"/>
  <c r="M20" i="2"/>
  <c r="I20" i="2"/>
  <c r="K20" i="2"/>
  <c r="M18" i="2"/>
  <c r="I18" i="2"/>
  <c r="K18" i="2"/>
  <c r="M17" i="2"/>
  <c r="I17" i="2"/>
  <c r="K17" i="2"/>
  <c r="M16" i="2"/>
  <c r="I16" i="2"/>
  <c r="K16" i="2"/>
  <c r="M15" i="2"/>
  <c r="I15" i="2"/>
  <c r="M14" i="2"/>
  <c r="I14" i="2"/>
  <c r="M13" i="2"/>
  <c r="I13" i="2"/>
  <c r="K13" i="2"/>
  <c r="M12" i="2"/>
  <c r="I12" i="2"/>
  <c r="K12" i="2"/>
  <c r="M11" i="2"/>
  <c r="I11" i="2"/>
  <c r="K11" i="2"/>
  <c r="M10" i="2"/>
  <c r="I10" i="2"/>
  <c r="K10" i="2"/>
  <c r="M9" i="2"/>
  <c r="I9" i="2"/>
  <c r="K9" i="2"/>
  <c r="M8" i="2"/>
  <c r="P8" i="2"/>
  <c r="I8" i="2"/>
  <c r="K8" i="2"/>
  <c r="J221"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1" i="1"/>
  <c r="J190" i="1"/>
  <c r="J189" i="1"/>
  <c r="J188" i="1"/>
  <c r="J186" i="1"/>
  <c r="J185" i="1"/>
  <c r="J184" i="1"/>
  <c r="J183" i="1"/>
  <c r="J182" i="1"/>
  <c r="J181" i="1"/>
  <c r="J179" i="1"/>
  <c r="J178" i="1"/>
  <c r="J176" i="1"/>
  <c r="J175" i="1"/>
  <c r="J173" i="1"/>
  <c r="J172" i="1"/>
  <c r="J171" i="1"/>
  <c r="J170" i="1"/>
  <c r="J169" i="1"/>
  <c r="J168" i="1"/>
  <c r="J167" i="1"/>
  <c r="J166" i="1"/>
  <c r="J165" i="1"/>
  <c r="J164" i="1"/>
  <c r="J163" i="1"/>
  <c r="J162" i="1"/>
  <c r="J161" i="1"/>
  <c r="J159" i="1"/>
  <c r="J157" i="1"/>
  <c r="J156" i="1"/>
  <c r="J155" i="1"/>
  <c r="J153" i="1"/>
  <c r="J152" i="1"/>
  <c r="J151" i="1"/>
  <c r="J150" i="1"/>
  <c r="J149" i="1"/>
  <c r="J148" i="1"/>
  <c r="J146" i="1"/>
  <c r="J145" i="1"/>
  <c r="J144" i="1"/>
  <c r="J143" i="1"/>
  <c r="J142" i="1"/>
  <c r="J141" i="1"/>
  <c r="J138" i="1"/>
  <c r="J137" i="1"/>
  <c r="J136" i="1"/>
  <c r="J135" i="1"/>
  <c r="J132" i="1"/>
  <c r="J131" i="1"/>
  <c r="J129" i="1"/>
  <c r="J128" i="1"/>
  <c r="J127" i="1"/>
  <c r="J126" i="1"/>
  <c r="J125" i="1"/>
  <c r="J124" i="1"/>
  <c r="J123" i="1"/>
  <c r="J122" i="1"/>
  <c r="J121" i="1"/>
  <c r="J120" i="1"/>
  <c r="J117" i="1"/>
  <c r="J116" i="1"/>
  <c r="J115" i="1"/>
  <c r="J113"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5" i="1"/>
  <c r="J74" i="1"/>
  <c r="J73" i="1"/>
  <c r="J71" i="1"/>
  <c r="J69" i="1"/>
  <c r="J68" i="1"/>
  <c r="J67" i="1"/>
  <c r="J64" i="1"/>
  <c r="J63" i="1"/>
  <c r="J62" i="1"/>
  <c r="J60" i="1"/>
  <c r="J59" i="1"/>
  <c r="J58" i="1"/>
  <c r="J57" i="1"/>
  <c r="J55" i="1"/>
  <c r="J54" i="1"/>
  <c r="J53" i="1"/>
  <c r="J52" i="1"/>
  <c r="J51" i="1"/>
  <c r="J50" i="1"/>
  <c r="J49" i="1"/>
  <c r="J48" i="1"/>
  <c r="J46" i="1"/>
  <c r="J45" i="1"/>
  <c r="J44" i="1"/>
  <c r="J43" i="1"/>
  <c r="J42" i="1"/>
  <c r="J41" i="1"/>
  <c r="J40" i="1"/>
  <c r="J39" i="1"/>
  <c r="J38" i="1"/>
  <c r="J37" i="1"/>
  <c r="J36" i="1"/>
  <c r="J35" i="1"/>
  <c r="J34" i="1"/>
  <c r="J31" i="1"/>
  <c r="J29" i="1"/>
  <c r="J28" i="1"/>
  <c r="J24" i="1"/>
  <c r="J23" i="1"/>
  <c r="J22" i="1"/>
  <c r="J21" i="1"/>
  <c r="J20" i="1"/>
  <c r="J19" i="1"/>
  <c r="J18" i="1"/>
  <c r="J17" i="1"/>
  <c r="J16" i="1"/>
  <c r="J15" i="1"/>
  <c r="J14" i="1"/>
  <c r="J12" i="1"/>
  <c r="J11" i="1"/>
  <c r="J10" i="1"/>
  <c r="J9" i="1"/>
</calcChain>
</file>

<file path=xl/sharedStrings.xml><?xml version="1.0" encoding="utf-8"?>
<sst xmlns="http://schemas.openxmlformats.org/spreadsheetml/2006/main" count="1803" uniqueCount="858">
  <si>
    <r>
      <t xml:space="preserve">Période : 1er avril 2022 - 31 mars 2024
</t>
    </r>
    <r>
      <rPr>
        <i/>
        <sz val="14"/>
        <color indexed="17"/>
        <rFont val="Arial"/>
      </rPr>
      <t>(Prix révisables au 01/04/23)</t>
    </r>
  </si>
  <si>
    <t>,</t>
  </si>
  <si>
    <t xml:space="preserve">FOURNITURES SCOLAIRES - PROPOSITION TARIFAIRE </t>
  </si>
  <si>
    <t>NOM : PAPETERIES D'ARVOR</t>
  </si>
  <si>
    <t>DESIGNATION</t>
  </si>
  <si>
    <t>REF</t>
  </si>
  <si>
    <t>CARACT.</t>
  </si>
  <si>
    <t>MARQUE</t>
  </si>
  <si>
    <t>FAB
FR / UE / AUTRE</t>
  </si>
  <si>
    <t>LABELS</t>
  </si>
  <si>
    <t>PAGE CATALOGUE</t>
  </si>
  <si>
    <t>COND</t>
  </si>
  <si>
    <t>Prix HT 2022</t>
  </si>
  <si>
    <t>PRIX TTC 2022</t>
  </si>
  <si>
    <t>U. DE PRIX</t>
  </si>
  <si>
    <t>OBS</t>
  </si>
  <si>
    <t>&lt; CAHIERS &gt;</t>
  </si>
  <si>
    <t xml:space="preserve">POLYPROPYLENE - 17X22 </t>
  </si>
  <si>
    <t>32 PAGES</t>
  </si>
  <si>
    <t>K314101</t>
  </si>
  <si>
    <t>SEYES</t>
  </si>
  <si>
    <t>Conquérant</t>
  </si>
  <si>
    <t>FR</t>
  </si>
  <si>
    <t>PEFC</t>
  </si>
  <si>
    <t>le cahier</t>
  </si>
  <si>
    <t>48 PAGES</t>
  </si>
  <si>
    <t>K310111</t>
  </si>
  <si>
    <t>64 PAGES</t>
  </si>
  <si>
    <t>K310133</t>
  </si>
  <si>
    <t>96 PAGES - 90 G</t>
  </si>
  <si>
    <t>K310120</t>
  </si>
  <si>
    <t>96 PAGES - 80 G seyes</t>
  </si>
  <si>
    <t>Non disponible</t>
  </si>
  <si>
    <t>32 PAGES - DL 3 mm</t>
  </si>
  <si>
    <t>K310194</t>
  </si>
  <si>
    <t>DL 3 mm</t>
  </si>
  <si>
    <t>32 PAGES - SEYES 2,5mm</t>
  </si>
  <si>
    <t>K310195</t>
  </si>
  <si>
    <t>SEYES 2,5mm</t>
  </si>
  <si>
    <t>32 PAGES - SEYES 3 mm</t>
  </si>
  <si>
    <t>K310196</t>
  </si>
  <si>
    <t>SEYES 3 mm</t>
  </si>
  <si>
    <t>CAHIER PP A RABATS 17*22 96P 48G</t>
  </si>
  <si>
    <t>k314201</t>
  </si>
  <si>
    <t>CAHIER PP RABATS 17*22 96P 90G</t>
  </si>
  <si>
    <t>k314206</t>
  </si>
  <si>
    <r>
      <t xml:space="preserve">CAHIER 4 EN 1 - 140 PAGES
</t>
    </r>
    <r>
      <rPr>
        <i/>
        <sz val="12"/>
        <rFont val="Arial"/>
        <family val="2"/>
      </rPr>
      <t>4 ONGLETS - 4 MATIERES - 4 USAGES</t>
    </r>
  </si>
  <si>
    <t>K314170</t>
  </si>
  <si>
    <t xml:space="preserve">CAHIER DE DESSIN 32 PAGES </t>
  </si>
  <si>
    <t>K311682</t>
  </si>
  <si>
    <t>DESSIN 32 PAGES</t>
  </si>
  <si>
    <t>CAHIER DE POESIE - SEYES+DESSIN - 48 PAGES</t>
  </si>
  <si>
    <t>K314160</t>
  </si>
  <si>
    <t>CAHIER DE TRAVAUX PRATIQUES - 64 PAGES</t>
  </si>
  <si>
    <t>K314151</t>
  </si>
  <si>
    <t>REPERTOIRE - 96 PAGES</t>
  </si>
  <si>
    <t>K311610</t>
  </si>
  <si>
    <t>CAHIER DE LIAISON 48 PAGES SEYES</t>
  </si>
  <si>
    <t>K311705</t>
  </si>
  <si>
    <r>
      <t xml:space="preserve">CAHIER MATERNELLE 70g 24p dble ligne 5mm </t>
    </r>
    <r>
      <rPr>
        <b/>
        <sz val="12"/>
        <rFont val="Arial"/>
      </rPr>
      <t>17x14.7</t>
    </r>
  </si>
  <si>
    <t>CAHIER MATERNELLE 18mm 17x22 - 90G</t>
  </si>
  <si>
    <t xml:space="preserve">POLYPROPYLENE - 21X29,7 </t>
  </si>
  <si>
    <t>48 PAGES - 90 G SEYES</t>
  </si>
  <si>
    <t>k314226</t>
  </si>
  <si>
    <t>90 G SEYES</t>
  </si>
  <si>
    <t>96 PAGES - 90G SEYES</t>
  </si>
  <si>
    <t>K310124</t>
  </si>
  <si>
    <t>96 PAGES - 80G SEYES</t>
  </si>
  <si>
    <t>CAHIER DE POESIE - SEYES+DESSIN - 96 PAGES - 90 G</t>
  </si>
  <si>
    <t>K314152</t>
  </si>
  <si>
    <t>48 P SEYES+ 48 P DESSIN</t>
  </si>
  <si>
    <t>CAHIER DE POESIE - SEYES+DESSIN - 48 PAGES - 120 G</t>
  </si>
  <si>
    <t>POLYPROPYLENE - 24X32</t>
  </si>
  <si>
    <t>K310181</t>
  </si>
  <si>
    <t>96 PAGES</t>
  </si>
  <si>
    <t>K310128</t>
  </si>
  <si>
    <t xml:space="preserve">CAHIER POLYPRO 90G 96 PAGES 5X5 </t>
  </si>
  <si>
    <t>K310162</t>
  </si>
  <si>
    <t>5*5</t>
  </si>
  <si>
    <t>539</t>
  </si>
  <si>
    <t>CAHIER PP A RABATS 24*32 96P 48G</t>
  </si>
  <si>
    <t>K314211</t>
  </si>
  <si>
    <t>CAHIER PP RABATS 24*32 96P 90G</t>
  </si>
  <si>
    <t>K314216</t>
  </si>
  <si>
    <t>K314171</t>
  </si>
  <si>
    <t>CAHIER DUO  2 en 1 - 90g - 96p seyes</t>
  </si>
  <si>
    <t>K314229</t>
  </si>
  <si>
    <t>540</t>
  </si>
  <si>
    <t>CAHIER DE VIE - 96 PAGES</t>
  </si>
  <si>
    <t>K310198</t>
  </si>
  <si>
    <t xml:space="preserve">CAHIER DE DESSIN 48 PAGES </t>
  </si>
  <si>
    <t>K311683</t>
  </si>
  <si>
    <t>DESSIN 48 PAGES</t>
  </si>
  <si>
    <t xml:space="preserve">CAHIER DE DESSIN - UNI 90G - 96 PAGES </t>
  </si>
  <si>
    <t>K310160</t>
  </si>
  <si>
    <t xml:space="preserve">CAHIER DE DESSIN - UNI 120G - 96 PAGES </t>
  </si>
  <si>
    <t>K314221</t>
  </si>
  <si>
    <t>K310186</t>
  </si>
  <si>
    <t>CAHIER DE TRAVAUX PRATIQUES - 96 PAGES</t>
  </si>
  <si>
    <t>K310153</t>
  </si>
  <si>
    <t xml:space="preserve">COUV. CARTONNEE - 17X22 </t>
  </si>
  <si>
    <t>32 PAGES - SEYES - INTERLIGNE 2,5 mm</t>
  </si>
  <si>
    <t>k310148</t>
  </si>
  <si>
    <t>INTERLIGNE 2,5 mm</t>
  </si>
  <si>
    <t>531</t>
  </si>
  <si>
    <t>32 PAGES - SEYES INTERLIGNE 3 mm</t>
  </si>
  <si>
    <t>k310142</t>
  </si>
  <si>
    <t>SEYES INTERLIGNE 3 mm</t>
  </si>
  <si>
    <t>32 PAGES - SEYES - 3MM - COUV CARTE COUCHEE VERNIE</t>
  </si>
  <si>
    <t>k310157</t>
  </si>
  <si>
    <t>INTERLIGNE 4 mm</t>
  </si>
  <si>
    <t>48 PAGES - QLTE SUPERIEURE - 90G</t>
  </si>
  <si>
    <t>k311256</t>
  </si>
  <si>
    <t>60 PAGES - QLTE SUPERIEURE - 90G</t>
  </si>
  <si>
    <t>k311257</t>
  </si>
  <si>
    <t>96 PAGES - QLTE SUPERIEURE - 90G</t>
  </si>
  <si>
    <t>k311258</t>
  </si>
  <si>
    <t>BROUILLON - 48 PAGES</t>
  </si>
  <si>
    <t>k311320</t>
  </si>
  <si>
    <t>pqt de 20</t>
  </si>
  <si>
    <t>BROUILLON - 96 PAGES</t>
  </si>
  <si>
    <t>k311325</t>
  </si>
  <si>
    <t>pqt de 10</t>
  </si>
  <si>
    <t xml:space="preserve">COUV. CARTONNEE - 24X32 </t>
  </si>
  <si>
    <t>K311510</t>
  </si>
  <si>
    <t>538</t>
  </si>
  <si>
    <t>96 PAGES - QLTE SUPERIEURE</t>
  </si>
  <si>
    <t>ALBUM DE DESSIN POUR COLLAGE - 48 PAGES</t>
  </si>
  <si>
    <t>K310143</t>
  </si>
  <si>
    <t>UNI</t>
  </si>
  <si>
    <t>530</t>
  </si>
  <si>
    <t>ALBUM DE DESSIN POUR COLLAGE - 96 PAGES</t>
  </si>
  <si>
    <t>K310144</t>
  </si>
  <si>
    <t>CAHIER DE DESSIN - UNI 120G - 48 PAGES</t>
  </si>
  <si>
    <t>48 PAGES - PIQURE</t>
  </si>
  <si>
    <t>K311509</t>
  </si>
  <si>
    <t>DESSIN - 16 PAGES - UNI</t>
  </si>
  <si>
    <t>K311685</t>
  </si>
  <si>
    <t>542</t>
  </si>
  <si>
    <t>TP - 96 PAGES (SEYES + DESSIN)</t>
  </si>
  <si>
    <t>K311657</t>
  </si>
  <si>
    <t>SEYES + UNI</t>
  </si>
  <si>
    <t>541</t>
  </si>
  <si>
    <t>&lt; PROTEGES-CAHIERS &gt;</t>
  </si>
  <si>
    <t>17X22</t>
  </si>
  <si>
    <t>PROTEGE CAHIER PVC OPAQUE QLTE SUP</t>
  </si>
  <si>
    <t>K214273</t>
  </si>
  <si>
    <t>QLTE SUP</t>
  </si>
  <si>
    <t>Riplast</t>
  </si>
  <si>
    <t>AUTRE</t>
  </si>
  <si>
    <t>544</t>
  </si>
  <si>
    <t>le pc</t>
  </si>
  <si>
    <t>PROTEGE CAHIER PVC CRISTAL QLTE SUP</t>
  </si>
  <si>
    <t>K214215</t>
  </si>
  <si>
    <t>PROTEGE CAHIER PVC GRAND RABAT QLTE SUP</t>
  </si>
  <si>
    <t>K214290</t>
  </si>
  <si>
    <t>21X29,7</t>
  </si>
  <si>
    <t>K214216</t>
  </si>
  <si>
    <t>24X32</t>
  </si>
  <si>
    <t>K214191</t>
  </si>
  <si>
    <t>K214190</t>
  </si>
  <si>
    <t>PROTEGE CAHIER CRISTAL GRAND RABAT QLTE SUP</t>
  </si>
  <si>
    <t>K214359</t>
  </si>
  <si>
    <t>PROTEGE CAHIER PVC CRISTAL 15/100 INCOLORE SANS RABAT SANS ETIQUETTE</t>
  </si>
  <si>
    <t>ECRITURE</t>
  </si>
  <si>
    <t>BILLE, ROLLER, MARQUEURS, PLUME…</t>
  </si>
  <si>
    <t>TOUTES COULEURS</t>
  </si>
  <si>
    <t>CRAYON BILLE - BIC CRISTAL OU EQUIVALENT</t>
  </si>
  <si>
    <t>K111244</t>
  </si>
  <si>
    <t>Toutes couleurs</t>
  </si>
  <si>
    <t>CARIOCA</t>
  </si>
  <si>
    <t>582</t>
  </si>
  <si>
    <t>le crayon</t>
  </si>
  <si>
    <t xml:space="preserve">CRAYON BILLE - BIC ORANGE OU EQUIVALENT </t>
  </si>
  <si>
    <t>K111202</t>
  </si>
  <si>
    <t>BIC</t>
  </si>
  <si>
    <t>CRAYON BILLE - 4 COULEURS BIC OU EQUIVALENT</t>
  </si>
  <si>
    <t>K112315</t>
  </si>
  <si>
    <t>4 COULEURS BIC OU EQUIVALENT</t>
  </si>
  <si>
    <t>585</t>
  </si>
  <si>
    <t>CRAYON A BILLE - REYNOLDS 048 OU EQUIVALENT</t>
  </si>
  <si>
    <t>CRAYON GRAPHITE QUALITE SUP</t>
  </si>
  <si>
    <t>K110240</t>
  </si>
  <si>
    <t>JPC</t>
  </si>
  <si>
    <t>580</t>
  </si>
  <si>
    <t>bte/12</t>
  </si>
  <si>
    <t xml:space="preserve">CRAYON GRAPHITE INITIATION A L'ECRITURE TYPE LYRA OU EQUIVALENT </t>
  </si>
  <si>
    <t>K110362</t>
  </si>
  <si>
    <t>HB</t>
  </si>
  <si>
    <t>OMYA</t>
  </si>
  <si>
    <t>UE</t>
  </si>
  <si>
    <t>635</t>
  </si>
  <si>
    <t>CRAYON GRAPHITE BIC ECOLUTION</t>
  </si>
  <si>
    <t>K110295</t>
  </si>
  <si>
    <t>CRAYON GRAPHITE GROOVE SLIM HB X12 ERGONOMIQUE</t>
  </si>
  <si>
    <t>K020251</t>
  </si>
  <si>
    <t>LYRA</t>
  </si>
  <si>
    <t>581</t>
  </si>
  <si>
    <t>1*12</t>
  </si>
  <si>
    <t>ROLLER PILOT HI-TECPOINT V7</t>
  </si>
  <si>
    <t>K117282</t>
  </si>
  <si>
    <t>PILOT</t>
  </si>
  <si>
    <t>587</t>
  </si>
  <si>
    <t>ROLLER PILOT HI-TECPOINT V5</t>
  </si>
  <si>
    <t>K117272</t>
  </si>
  <si>
    <t>586</t>
  </si>
  <si>
    <t>ROLLER PILOT - V.BALL 0,5 mm</t>
  </si>
  <si>
    <t>K119172</t>
  </si>
  <si>
    <t>ROLLER PILOT - V.BALL 0,7 mm</t>
  </si>
  <si>
    <t>K119210</t>
  </si>
  <si>
    <t>ROLLER EFF PILOT FRIXION BALL TTES COULEURS ECRITURE MOYENNE</t>
  </si>
  <si>
    <t>K119272</t>
  </si>
  <si>
    <t>RECYCLE</t>
  </si>
  <si>
    <t>589</t>
  </si>
  <si>
    <t>SET 6 RECHARGES FRIXION ECRITURE MOYENNE TTES COULEURS</t>
  </si>
  <si>
    <t>K119251</t>
  </si>
  <si>
    <t>NOIR ET BLEU</t>
  </si>
  <si>
    <t>1*6</t>
  </si>
  <si>
    <t>EFFACEUR REECRIVEUR QLTE SUPERIEURE</t>
  </si>
  <si>
    <t>K107407</t>
  </si>
  <si>
    <t>QLTE ECONOMIQUE</t>
  </si>
  <si>
    <t>SELLNER</t>
  </si>
  <si>
    <t>590</t>
  </si>
  <si>
    <t>FEUTRE EFFACABLE A SEC PTE OGIVE PTE FINE TYPE GIOTTO</t>
  </si>
  <si>
    <t>K020561</t>
  </si>
  <si>
    <t>598</t>
  </si>
  <si>
    <t>1*10</t>
  </si>
  <si>
    <t>le feutre</t>
  </si>
  <si>
    <t>FEUTRE EFFACABLE A SEC PTE OGIVE PTE MOYENNE TYPE GIOTTO</t>
  </si>
  <si>
    <t>K020571</t>
  </si>
  <si>
    <t>599</t>
  </si>
  <si>
    <t>FEUTRE BIC VELLEDA 1721 PTE OGIVE PTE FINE</t>
  </si>
  <si>
    <t>K120472</t>
  </si>
  <si>
    <t>FEUTRE BIC VELLEDA - PTE OGIVE 1741 - POINTE OGIVE MOYENNE</t>
  </si>
  <si>
    <t>K120482</t>
  </si>
  <si>
    <t>PACK COLLECTIVITES BIC VELLEDA /48 PTE FINE</t>
  </si>
  <si>
    <t>K020471</t>
  </si>
  <si>
    <t>le pack</t>
  </si>
  <si>
    <t>MARQUEUR MASTER BEGREEN PILOT V BOARD POINTE OGIVE</t>
  </si>
  <si>
    <t>K120361</t>
  </si>
  <si>
    <t>603</t>
  </si>
  <si>
    <t>le marqueur</t>
  </si>
  <si>
    <t>MARQUEUR MASTER BEGREEN PILOT V BOARD POINTE CONIQUE</t>
  </si>
  <si>
    <t>K120341</t>
  </si>
  <si>
    <t>601</t>
  </si>
  <si>
    <t xml:space="preserve">MARQUEUR MASTER BEGREEN PILOT V BOARD OGIVE : RECHARGE </t>
  </si>
  <si>
    <t>K120366</t>
  </si>
  <si>
    <t>LA RECHARCHE</t>
  </si>
  <si>
    <t xml:space="preserve">MARQUEUR MASTER BEGREEN PILOT V BOARD CONIQUE : RECHARGE </t>
  </si>
  <si>
    <t>MARQUEUR BIC VELLEDA 1711 - PTE OGIVE  1701</t>
  </si>
  <si>
    <t>K120576</t>
  </si>
  <si>
    <t>602</t>
  </si>
  <si>
    <t>1701 ODEUR FAIBLE</t>
  </si>
  <si>
    <t>MARQUEUR BIC VELLEDA 1711 - PTE OGIVE POCHETTTE DE 4</t>
  </si>
  <si>
    <t>K120580</t>
  </si>
  <si>
    <t>POCHETTE DE 4</t>
  </si>
  <si>
    <t>1*4</t>
  </si>
  <si>
    <t>la pochette</t>
  </si>
  <si>
    <t>MARQUEUR BIC VELLEDA 1791 - PTE BISEAUTEE</t>
  </si>
  <si>
    <t>K120945</t>
  </si>
  <si>
    <t xml:space="preserve">4 COULEURS </t>
  </si>
  <si>
    <t>1751 ODEUR FAIBLE</t>
  </si>
  <si>
    <t>MARQUEUR BIC VELLEDA 1791 - PTE BISEAUTEE - POCHETTE DE 4</t>
  </si>
  <si>
    <t>K120949</t>
  </si>
  <si>
    <t>MARQUEUR BIC VELLEDA 1701 - TTES COULEURS - PTE OGIVE</t>
  </si>
  <si>
    <t>MARQUEUR BIC VELLEDA 1751 - TTES COULEURS - PTE BISEAUTEE</t>
  </si>
  <si>
    <t>MARQUEUR BIC VELLEDA 1781 - TTES COULEURS - PTE BISEAUTEE</t>
  </si>
  <si>
    <t>MARQUEUR MAXIFLO PENTEL - OGIVE LARGE - TTES COULEURS</t>
  </si>
  <si>
    <t>K120411</t>
  </si>
  <si>
    <t>PENTEL</t>
  </si>
  <si>
    <t>4 COULEURS</t>
  </si>
  <si>
    <t>MARQUEUR MAXIFLO PENTEL - OGIVE MOYENNE - TTES COULEURS</t>
  </si>
  <si>
    <t>K120425</t>
  </si>
  <si>
    <t>MARQUEUR MAXIFLO PENTEL - OGIVE FINE - TTES COULEURS</t>
  </si>
  <si>
    <t>MARQUEUR MAXIFLO PENTEL - BISEAUTEE - TTES COULEURS</t>
  </si>
  <si>
    <t>K120415</t>
  </si>
  <si>
    <t>MARQUEUR MAXIFLO PENTEL - CONIQUE - TTES COULEURS</t>
  </si>
  <si>
    <t>OGIVE = CONIQUE</t>
  </si>
  <si>
    <t xml:space="preserve">MARQUEUR GIOTTO ROBERCOLOR MEDIUM </t>
  </si>
  <si>
    <t>K120442</t>
  </si>
  <si>
    <t>4 COULEUR</t>
  </si>
  <si>
    <t>GIOTTO</t>
  </si>
  <si>
    <t>STYLO PLUME - QUALITE SUPERIEURE</t>
  </si>
  <si>
    <t>K116130</t>
  </si>
  <si>
    <t>QUALITE SUPERIEURE</t>
  </si>
  <si>
    <t>SCHNEIDER</t>
  </si>
  <si>
    <t>le stylo pl</t>
  </si>
  <si>
    <t>SURLIGNEUR</t>
  </si>
  <si>
    <t>K120537</t>
  </si>
  <si>
    <t>SELLENER</t>
  </si>
  <si>
    <t>596</t>
  </si>
  <si>
    <t>le surligneur</t>
  </si>
  <si>
    <t>CRAYONS FEUTRES</t>
  </si>
  <si>
    <t>POINTE LARGE</t>
  </si>
  <si>
    <t xml:space="preserve">FEUTRES BIC DECORALO KIDS BARIL DE 30 </t>
  </si>
  <si>
    <t>K117721</t>
  </si>
  <si>
    <t>BARIL DE 30</t>
  </si>
  <si>
    <t>645</t>
  </si>
  <si>
    <t>le baril</t>
  </si>
  <si>
    <t>FEUTRES VISACOLOR GROSSE POINTE X12</t>
  </si>
  <si>
    <t>K117626</t>
  </si>
  <si>
    <t>ETUI DE 12</t>
  </si>
  <si>
    <t>643</t>
  </si>
  <si>
    <t>la boite</t>
  </si>
  <si>
    <t>CLASSPACK FEUTRES VISACOLOR XL - /96 - POINTE BLOQUEE LAVABLE</t>
  </si>
  <si>
    <t>K117629</t>
  </si>
  <si>
    <t>POINTE BLOQUEE LAVABLE</t>
  </si>
  <si>
    <t>classpack</t>
  </si>
  <si>
    <t>FEUTRES VISACOLOR XL - /18 - POINTE BLOQUEE LAVABLE</t>
  </si>
  <si>
    <t>K117045</t>
  </si>
  <si>
    <t xml:space="preserve">FEUTRES VISACOLOR XL - / 48 </t>
  </si>
  <si>
    <t>K117047</t>
  </si>
  <si>
    <t>/ 48</t>
  </si>
  <si>
    <t>FEUTRES TURBO MAXI  - 48 FEUTRES GIOTTO OU EQUIVALENT</t>
  </si>
  <si>
    <t>K117007</t>
  </si>
  <si>
    <t>48 FEUTRES GIOTTO OU EQUIVALENT</t>
  </si>
  <si>
    <t>EU</t>
  </si>
  <si>
    <t>642</t>
  </si>
  <si>
    <t>FEUTRES DECOLORALO - BARIL DE 30 MARQUEURS</t>
  </si>
  <si>
    <t>BARIL DE 30 MARQUEURS</t>
  </si>
  <si>
    <t>FEUTRES SCHOOLPACK TURBO MAXI GIOTTO OU EQUIVALENT /96</t>
  </si>
  <si>
    <t>K117022</t>
  </si>
  <si>
    <t>OU EQUIVALENT /96</t>
  </si>
  <si>
    <t>CLASSPACK DE 124 FEUTRES BIC VISACOLOR OU EQUIVALENT</t>
  </si>
  <si>
    <t>K117737</t>
  </si>
  <si>
    <t>OU EQUIVALENT</t>
  </si>
  <si>
    <t>FIBRACOLOR</t>
  </si>
  <si>
    <t>CLASSPACK GIOTTO 24 FEUTRES DECOR METAL</t>
  </si>
  <si>
    <t>K117034</t>
  </si>
  <si>
    <t>5 COULEURS</t>
  </si>
  <si>
    <t>621</t>
  </si>
  <si>
    <t>POINTE MOYENNE</t>
  </si>
  <si>
    <t>FEUTRES TURBO MAXI  - 96 FEUTRES GIOTTO OU EQUIVALENT</t>
  </si>
  <si>
    <t>K117010</t>
  </si>
  <si>
    <t>96 FEUTRES GIOTTO OU EQUIVALENT</t>
  </si>
  <si>
    <t>OMYA/CANSON</t>
  </si>
  <si>
    <t>638</t>
  </si>
  <si>
    <t>FEUTRES GIOTTO TURBO COLOR OU EQUIVALENT CLASSPACK/144</t>
  </si>
  <si>
    <t>K117013</t>
  </si>
  <si>
    <t>EQUIVALENT CLASSPACK/144</t>
  </si>
  <si>
    <t>CLASSPACK MDD TRIANGULAIRES X120 FEUTRES</t>
  </si>
  <si>
    <t>POINTE FINE</t>
  </si>
  <si>
    <t>CLASSPACK KIDS VISA 144 FEUTRES COULEURS ASSORTIES</t>
  </si>
  <si>
    <t>K117035</t>
  </si>
  <si>
    <t>COULEURS ASSORTIES</t>
  </si>
  <si>
    <t>639</t>
  </si>
  <si>
    <t>FEUTRES KIDS  VISA - POINTE BLOQUEE - /12</t>
  </si>
  <si>
    <t>K117020</t>
  </si>
  <si>
    <t>/12</t>
  </si>
  <si>
    <t>FEUTRES VISA - POINTE BLOQUEE - BARIL DE 84 FEUTRES</t>
  </si>
  <si>
    <t>K117025</t>
  </si>
  <si>
    <t>BARIL DE 84 FEUTRES</t>
  </si>
  <si>
    <t>FEUTRES - POINTE BLOQUEE - /12</t>
  </si>
  <si>
    <t>K117050</t>
  </si>
  <si>
    <t>CRAYONS DE COULEUR</t>
  </si>
  <si>
    <t>GROS MODULES</t>
  </si>
  <si>
    <t>EVOLUTION - GROS MODULES - /48 CRAYONS</t>
  </si>
  <si>
    <t>K110327</t>
  </si>
  <si>
    <t>/48 CRAYONS</t>
  </si>
  <si>
    <t>634</t>
  </si>
  <si>
    <t>le pot</t>
  </si>
  <si>
    <t>GROS MODULES - 12 CRAYONS</t>
  </si>
  <si>
    <t>K110338</t>
  </si>
  <si>
    <t>12 CRAYONS</t>
  </si>
  <si>
    <t>MAPED</t>
  </si>
  <si>
    <t xml:space="preserve">GROS MODULES  </t>
  </si>
  <si>
    <t>k110497</t>
  </si>
  <si>
    <t>Pot de 48</t>
  </si>
  <si>
    <t>636</t>
  </si>
  <si>
    <t>GROS MODULES STABILO WOODY - à L'unité - Toutes couleurs</t>
  </si>
  <si>
    <t>K754731</t>
  </si>
  <si>
    <t>EFFACABLE</t>
  </si>
  <si>
    <t>STABILO</t>
  </si>
  <si>
    <t>Républic Tchèque</t>
  </si>
  <si>
    <t>605</t>
  </si>
  <si>
    <t>GROS MODULES STABILO WOODY - /10</t>
  </si>
  <si>
    <t>K750066</t>
  </si>
  <si>
    <t>Etui de 10 coloris assortis</t>
  </si>
  <si>
    <t>CRAYON COULEUR TRIPLE ONE LYRA OU EQUIVALENT POT DE 36</t>
  </si>
  <si>
    <t>K110360</t>
  </si>
  <si>
    <t>POT DE 36</t>
  </si>
  <si>
    <t>637</t>
  </si>
  <si>
    <t>AUTRES</t>
  </si>
  <si>
    <t>CRAYONS COULEUR QUALITE SUPERIEURE - 12 CRAYONS</t>
  </si>
  <si>
    <t>K110406</t>
  </si>
  <si>
    <t>JOVI</t>
  </si>
  <si>
    <t>CRAYON DE COULEUR TRIO STABILO OU EQUIVALENT POT /48</t>
  </si>
  <si>
    <t>K110329</t>
  </si>
  <si>
    <t>630</t>
  </si>
  <si>
    <t>CRAYON DE COULEUR MDD  - 12 CRAYONS 3 MM</t>
  </si>
  <si>
    <t>K110323</t>
  </si>
  <si>
    <t>WONDAY</t>
  </si>
  <si>
    <t>629</t>
  </si>
  <si>
    <t>PLASTIDECOR - 12 COULEURS ASSORTIES</t>
  </si>
  <si>
    <t>K110382</t>
  </si>
  <si>
    <t>625</t>
  </si>
  <si>
    <t>MARKERS POSCA ASSORTIS - /8</t>
  </si>
  <si>
    <t>K117179</t>
  </si>
  <si>
    <t>POSCA</t>
  </si>
  <si>
    <t>615</t>
  </si>
  <si>
    <t>MARKERS POSCA ASSORTIS - /16</t>
  </si>
  <si>
    <t>K117186</t>
  </si>
  <si>
    <t>/16</t>
  </si>
  <si>
    <t>&lt; CLASSEURS, PROTEGES-DOCUMENTS &gt;</t>
  </si>
  <si>
    <t>CHEMISE A RABAT ET ELASTIQUE 390g (/10) - TTES COULEURS</t>
  </si>
  <si>
    <t>K202240</t>
  </si>
  <si>
    <t>A4 - Ttes couleurs</t>
  </si>
  <si>
    <t>EXACOMPTA</t>
  </si>
  <si>
    <t>572</t>
  </si>
  <si>
    <t>la chemise</t>
  </si>
  <si>
    <t>vendu par 10</t>
  </si>
  <si>
    <t>CHEMISE A RABAT ET ELASTIQUE POLYPROPYLENE - TTES COULEURS</t>
  </si>
  <si>
    <t>3C57</t>
  </si>
  <si>
    <t>OP</t>
  </si>
  <si>
    <t>ESS 19</t>
  </si>
  <si>
    <t>CHEMISE À ÉLASTIQUE 3 RABATS CARTE LUSTRÉE - TTES COULEURS</t>
  </si>
  <si>
    <t>TTES COULEURS</t>
  </si>
  <si>
    <t>CLASSEUR A 4 ANNEAUX DOS ETROIT 20MM - COUV. RIGIDE</t>
  </si>
  <si>
    <t>le classeur</t>
  </si>
  <si>
    <t>CLASSEUR A 4 ANNEAUX DOS ETROIT 20MM - COUV. SOUPLE</t>
  </si>
  <si>
    <t>K208551</t>
  </si>
  <si>
    <t>RIPLAST</t>
  </si>
  <si>
    <t>ESS 18</t>
  </si>
  <si>
    <t>CLASSEUR A 4 ANNEAUX DOS ETROIT 30MM - COUV. RIGIDE</t>
  </si>
  <si>
    <t>CLASSEUR A 4 ANNEAUX DOS LARGE 40MM - COUV. RIGIDE</t>
  </si>
  <si>
    <t>3C45</t>
  </si>
  <si>
    <t>CLASSEUR A 4 ANNEAUX DOS LARGE 40MM - COUV. SOUPLE</t>
  </si>
  <si>
    <t>3C46</t>
  </si>
  <si>
    <t>CLASSEUR A LEVIER - DOS ENV 50</t>
  </si>
  <si>
    <t>3C44</t>
  </si>
  <si>
    <t>CLASSEUR A LEVIER - DOS ENV 75</t>
  </si>
  <si>
    <t>3C43</t>
  </si>
  <si>
    <t>CLASSEUR PLASTIQUE BLANC DOS 50 MM PERSONALISABLE COUV ET TRANCHE</t>
  </si>
  <si>
    <t>K208387</t>
  </si>
  <si>
    <t>560</t>
  </si>
  <si>
    <t>DOS 34</t>
  </si>
  <si>
    <t>INTERCALAIRES - A4 - /6</t>
  </si>
  <si>
    <t>K207201</t>
  </si>
  <si>
    <t>/6</t>
  </si>
  <si>
    <t>COUTAL</t>
  </si>
  <si>
    <t>564</t>
  </si>
  <si>
    <t>le paquet/6</t>
  </si>
  <si>
    <t>INTERCALAIRES - A4 - /12</t>
  </si>
  <si>
    <t>K207202</t>
  </si>
  <si>
    <t>le paquet/12</t>
  </si>
  <si>
    <t>INTERCALAIRES MAXI - 26X32 /6</t>
  </si>
  <si>
    <t>3C54</t>
  </si>
  <si>
    <t>26X32 /6</t>
  </si>
  <si>
    <t>ESS 17</t>
  </si>
  <si>
    <t>INTERCALAIRES POUR POCHETTES PERFOREES - /6</t>
  </si>
  <si>
    <t>K207231</t>
  </si>
  <si>
    <t>POCHETTE DE PLASTIFICATION  /100 - A3 - 75 µ</t>
  </si>
  <si>
    <t>K530111</t>
  </si>
  <si>
    <t>/100 pochettes</t>
  </si>
  <si>
    <t>ESSELTE</t>
  </si>
  <si>
    <t>723</t>
  </si>
  <si>
    <t>le paquet/100</t>
  </si>
  <si>
    <t>POCHETTE DE PLASTIFICATION  /100 - A3 - 125 µ</t>
  </si>
  <si>
    <t>K530110</t>
  </si>
  <si>
    <t>POCHETTE DE PLASTIFICATION  /100 - A4 - 75 µ</t>
  </si>
  <si>
    <t>K530109</t>
  </si>
  <si>
    <t>POCHETTE DE PLASTIFICATION  /100 - A4 - 125 µ</t>
  </si>
  <si>
    <t>K530108</t>
  </si>
  <si>
    <t>POCHETTE DE PLASTIFICATION  /100 - A4 - 100 µ</t>
  </si>
  <si>
    <t>POCHETTE PERFOREE 5/100è TRANSPARENTE ASPECT GRAINE</t>
  </si>
  <si>
    <t>K210201</t>
  </si>
  <si>
    <t xml:space="preserve">INTER FOLIA </t>
  </si>
  <si>
    <t>POCHETTE PERFOREE 5/100è TRANSPARENTE ASPECT LISSE</t>
  </si>
  <si>
    <t>K210218</t>
  </si>
  <si>
    <t>POCHETTE PERFOREE 9/100è TRANSPARENTE QLTE SUP ASPECT GRAINE</t>
  </si>
  <si>
    <t>POCHETTE PERFOREE 9/100è TRANSPARENTE QLTE SUP ASPECT LISSE</t>
  </si>
  <si>
    <t>K210202</t>
  </si>
  <si>
    <t>POCHETTE PERFOREE 7,5/100è TRANSPARENTE ASPECT LISSE</t>
  </si>
  <si>
    <t>K210206</t>
  </si>
  <si>
    <t>/50 POCHETTES</t>
  </si>
  <si>
    <t>PAQUET DE 50</t>
  </si>
  <si>
    <t>POCHETTES FOURRE-TOUT 30,5X17 PVC LISSE X10</t>
  </si>
  <si>
    <t>A REVOIR A LA REUNION</t>
  </si>
  <si>
    <t>PAQUET DE 10</t>
  </si>
  <si>
    <t>PROTEGE DOCUMENT - 40 VUES</t>
  </si>
  <si>
    <t>K013102</t>
  </si>
  <si>
    <t>l'unité</t>
  </si>
  <si>
    <t>PROTEGE DOCUMENT - 60 VUES</t>
  </si>
  <si>
    <t>K013103</t>
  </si>
  <si>
    <t>PROTEGE DOCUMENT - 80 VUES</t>
  </si>
  <si>
    <t>K013104</t>
  </si>
  <si>
    <t>PROTEGE DOCUMENT - 100 VUES</t>
  </si>
  <si>
    <t>K013105</t>
  </si>
  <si>
    <t>PROTEGE DOCUMENT - 120 VUES</t>
  </si>
  <si>
    <t>K013106</t>
  </si>
  <si>
    <t>PROTEGE DOCUMENT - 200 VUES</t>
  </si>
  <si>
    <t>K013162</t>
  </si>
  <si>
    <t>&lt; PAPIERS DIVERS &gt;</t>
  </si>
  <si>
    <t>COPIES DOUBLES PERFOREES - 5X5 OU SEYES - 21X29,7 - 200P</t>
  </si>
  <si>
    <t>K312313</t>
  </si>
  <si>
    <t>200P seyes</t>
  </si>
  <si>
    <t>HAMELIN</t>
  </si>
  <si>
    <t>557</t>
  </si>
  <si>
    <t>le paquet/200</t>
  </si>
  <si>
    <t>COPIES SIMPLES - 200 PAGES - BLANC</t>
  </si>
  <si>
    <t>K312210</t>
  </si>
  <si>
    <t>BLANC seyes</t>
  </si>
  <si>
    <t>556</t>
  </si>
  <si>
    <t>COPIES SIMPLES - 50 FEUILLETS - TOUTES COULEURS</t>
  </si>
  <si>
    <t>K312223</t>
  </si>
  <si>
    <t>le paquet/50</t>
  </si>
  <si>
    <t>FEUILLES BRISTOL UNIES 210X297 BLC</t>
  </si>
  <si>
    <t>K313161</t>
  </si>
  <si>
    <t>/100</t>
  </si>
  <si>
    <t>PAPIER DESSIN ET PAPIER CALQUE DANS L'ONGLET LOISIRS CREATIFS</t>
  </si>
  <si>
    <t>&lt; PETITS MATERIELS &gt;</t>
  </si>
  <si>
    <t>ARDOISE DOUBLE FACE - UNIE/SEYES</t>
  </si>
  <si>
    <t>K215694</t>
  </si>
  <si>
    <t>UNIE/SEYES</t>
  </si>
  <si>
    <t>654</t>
  </si>
  <si>
    <t>l'ardoise</t>
  </si>
  <si>
    <t>ADHESIF - 33m x19</t>
  </si>
  <si>
    <t>K121401</t>
  </si>
  <si>
    <t>33m x19</t>
  </si>
  <si>
    <t>SAFETOOL</t>
  </si>
  <si>
    <t>677</t>
  </si>
  <si>
    <t>le rouleau</t>
  </si>
  <si>
    <t>BROSSE MAGNETIQUE TABLEAU BLANC RECHARGEABLE</t>
  </si>
  <si>
    <t>K517599</t>
  </si>
  <si>
    <t>709</t>
  </si>
  <si>
    <t>la brosse</t>
  </si>
  <si>
    <t>RECHARGE POUR BROSSE TABLEAU BLANC</t>
  </si>
  <si>
    <t>K517611</t>
  </si>
  <si>
    <t>LOT DE 6</t>
  </si>
  <si>
    <t>la recharge</t>
  </si>
  <si>
    <t>CISEAUX TOUS USAGES 21CM DROITIER</t>
  </si>
  <si>
    <t>K103513</t>
  </si>
  <si>
    <t>FAPI</t>
  </si>
  <si>
    <t>663</t>
  </si>
  <si>
    <t>CISEAUX TOUS USAGES 16CM DROITIER</t>
  </si>
  <si>
    <t>K103232</t>
  </si>
  <si>
    <t>13 CM</t>
  </si>
  <si>
    <t>662</t>
  </si>
  <si>
    <t>CISEAUX BOUTS RONDS 15CM AMBIDEXTRE</t>
  </si>
  <si>
    <t>K103205</t>
  </si>
  <si>
    <t>COLLE - BATON - UHU - 8G</t>
  </si>
  <si>
    <t>k123011</t>
  </si>
  <si>
    <t>8G</t>
  </si>
  <si>
    <t>UHU</t>
  </si>
  <si>
    <t>666</t>
  </si>
  <si>
    <t>COLLE - BATON - UHU - 21G</t>
  </si>
  <si>
    <t>k123012</t>
  </si>
  <si>
    <t>21G</t>
  </si>
  <si>
    <t>COLLE - BATON - UHU - 40G</t>
  </si>
  <si>
    <t>k123014</t>
  </si>
  <si>
    <t>40G</t>
  </si>
  <si>
    <t>COLLE - BATON - CLEOPATRE 36 G</t>
  </si>
  <si>
    <t>K023051</t>
  </si>
  <si>
    <t>36G</t>
  </si>
  <si>
    <t>Cléopatre</t>
  </si>
  <si>
    <t>12 DONT 2 GRATUITS</t>
  </si>
  <si>
    <t>COLLE - BATON - MDD - 8G env</t>
  </si>
  <si>
    <t>K123113</t>
  </si>
  <si>
    <t>1*24</t>
  </si>
  <si>
    <t>COLLE - BATON - MDD - 25G env</t>
  </si>
  <si>
    <t>K123114</t>
  </si>
  <si>
    <t>COLLE - BATON - MDD - 35G env</t>
  </si>
  <si>
    <t>K123115</t>
  </si>
  <si>
    <t>COLLE BLEUE 1L</t>
  </si>
  <si>
    <t>K123003</t>
  </si>
  <si>
    <t>COLLE BLEUE</t>
  </si>
  <si>
    <t>668</t>
  </si>
  <si>
    <t>COLLE BLEUE 5L</t>
  </si>
  <si>
    <t>K123006</t>
  </si>
  <si>
    <t>COLLE FLACON ROLL'N GLUE 50 ML</t>
  </si>
  <si>
    <t>K123016</t>
  </si>
  <si>
    <t>GLUE 50 ML</t>
  </si>
  <si>
    <t>669</t>
  </si>
  <si>
    <t>COMPAS A BAGUE</t>
  </si>
  <si>
    <t>K215461</t>
  </si>
  <si>
    <t>A BAGUE</t>
  </si>
  <si>
    <t>648</t>
  </si>
  <si>
    <t>CORRECTEUR A BANDE</t>
  </si>
  <si>
    <t>K107507</t>
  </si>
  <si>
    <t>A BANDE</t>
  </si>
  <si>
    <t>659</t>
  </si>
  <si>
    <t>CORRECTEUR MINI MOUSE 5MMX6M TIPPEX</t>
  </si>
  <si>
    <t>K107505</t>
  </si>
  <si>
    <t xml:space="preserve">GOMME PLASTIQUE - 6X23X12 </t>
  </si>
  <si>
    <t>K109005</t>
  </si>
  <si>
    <t>6X23X12</t>
  </si>
  <si>
    <t>657</t>
  </si>
  <si>
    <t>REGLE PLATE CRISTAL 30 CM</t>
  </si>
  <si>
    <t>K126403</t>
  </si>
  <si>
    <t>CRISTAL 30 CM</t>
  </si>
  <si>
    <t>650</t>
  </si>
  <si>
    <t>REGLE PLATE 30 CM INCASSABLE</t>
  </si>
  <si>
    <t>K126406</t>
  </si>
  <si>
    <t>CM INCASSABLE</t>
  </si>
  <si>
    <t>EQUERRE CRISTAL - graduation 16 cm</t>
  </si>
  <si>
    <t>K215409</t>
  </si>
  <si>
    <t>graduation 16 cm</t>
  </si>
  <si>
    <t>651</t>
  </si>
  <si>
    <t>EQUERRE INCASSABLE - graduation 20 cm</t>
  </si>
  <si>
    <t>K126408</t>
  </si>
  <si>
    <t>graduation 20 cm</t>
  </si>
  <si>
    <t xml:space="preserve">EQUERRE GEOMETRIQUE - 3 EN 1 équerre, rapporteur, règle graduée </t>
  </si>
  <si>
    <t>K126426</t>
  </si>
  <si>
    <t>Dimension : 21 cm</t>
  </si>
  <si>
    <t>652</t>
  </si>
  <si>
    <t>&lt; AUTRES PRODUITS &gt;</t>
  </si>
  <si>
    <t>REGISTRE D'APPEL - 40 ELEVES</t>
  </si>
  <si>
    <t>K231101</t>
  </si>
  <si>
    <t>40 ELEVES</t>
  </si>
  <si>
    <t>FUZEAU</t>
  </si>
  <si>
    <t>551</t>
  </si>
  <si>
    <t>le registre</t>
  </si>
  <si>
    <t>&lt; AJOUTS DE PRODUITS &gt;</t>
  </si>
  <si>
    <t xml:space="preserve">       </t>
  </si>
  <si>
    <t>LOISIRS CREATIFS - PROPOSITION TARIFAIRE</t>
  </si>
  <si>
    <t>PAGE CAT</t>
  </si>
  <si>
    <t>PV HT 2021</t>
  </si>
  <si>
    <t>PRIX TTC 2021</t>
  </si>
  <si>
    <t>U. DE PRIX
 (*)</t>
  </si>
  <si>
    <t>OBSERVATION</t>
  </si>
  <si>
    <t>&lt;  PEINTURE, PINCEAUX   &gt;</t>
  </si>
  <si>
    <t>BROSSE PLATE N°12</t>
  </si>
  <si>
    <t>K050180</t>
  </si>
  <si>
    <t xml:space="preserve">Vendu par 10 </t>
  </si>
  <si>
    <t>MAIER</t>
  </si>
  <si>
    <t>FSC</t>
  </si>
  <si>
    <t>366</t>
  </si>
  <si>
    <t>le paqt 10</t>
  </si>
  <si>
    <t>BROSSE PLATE N°14</t>
  </si>
  <si>
    <t>K050181</t>
  </si>
  <si>
    <t>BROSSE PLATE N°16</t>
  </si>
  <si>
    <t>K050182</t>
  </si>
  <si>
    <t>BROSSE PLATE N°18</t>
  </si>
  <si>
    <t>K050183</t>
  </si>
  <si>
    <t>BROSSE PLATE N°20</t>
  </si>
  <si>
    <t>K050184</t>
  </si>
  <si>
    <t>GOUACHE EN STICK ETUI /12 - PLAYCOLOR</t>
  </si>
  <si>
    <t>K750611</t>
  </si>
  <si>
    <t>345</t>
  </si>
  <si>
    <t>l'étui</t>
  </si>
  <si>
    <t>GOUACHE LIQUIDE - QUALITE SUPERIEURE - 1L</t>
  </si>
  <si>
    <t>K750314</t>
  </si>
  <si>
    <t>Giotto</t>
  </si>
  <si>
    <t>350</t>
  </si>
  <si>
    <t>le pot 1L</t>
  </si>
  <si>
    <t>GOUACHE LIQUIDE QUALITE MOYENNE - 1L</t>
  </si>
  <si>
    <t>K750300</t>
  </si>
  <si>
    <t>ELIOS</t>
  </si>
  <si>
    <t>348</t>
  </si>
  <si>
    <t>PEINTURE - COULEURS PRIMAIRES - BOITE DE 5 TUBES</t>
  </si>
  <si>
    <t>K755437</t>
  </si>
  <si>
    <t>CLEOPATRE</t>
  </si>
  <si>
    <t>346</t>
  </si>
  <si>
    <t>GOUACHE ACRYLIQUE - ASSORTIMENT 6 FLACONS 500ML</t>
  </si>
  <si>
    <t>K750744</t>
  </si>
  <si>
    <t>Lefranc Bourgeois</t>
  </si>
  <si>
    <t>354</t>
  </si>
  <si>
    <t>l'assortiment/6</t>
  </si>
  <si>
    <t>GOUACHE ACRYLIQUE - FLACON 500 ML</t>
  </si>
  <si>
    <t>11L220</t>
  </si>
  <si>
    <t>ESS 42</t>
  </si>
  <si>
    <t>PINCEAUX + BROSSES - KIT /80 - DIFFERENTES TAILLES</t>
  </si>
  <si>
    <t>K750129</t>
  </si>
  <si>
    <t>367</t>
  </si>
  <si>
    <t>le kit/80</t>
  </si>
  <si>
    <t>VERNIS COLLE - 1L</t>
  </si>
  <si>
    <t>K753438</t>
  </si>
  <si>
    <t>EMAS</t>
  </si>
  <si>
    <t>671</t>
  </si>
  <si>
    <t>VERNIS COLLE - 5L</t>
  </si>
  <si>
    <t>K752544</t>
  </si>
  <si>
    <t>le pot 5L</t>
  </si>
  <si>
    <t>&lt; AUTRES LOISIRS CREATIFS &gt;</t>
  </si>
  <si>
    <t xml:space="preserve">AIMANTS ADHESIFS PRECECOUPES </t>
  </si>
  <si>
    <t>k520280</t>
  </si>
  <si>
    <t>20X20 en planche de 120x140 mm</t>
  </si>
  <si>
    <t>682</t>
  </si>
  <si>
    <t>1*50</t>
  </si>
  <si>
    <t>BLU TACK - PATE ADHESIVE - 100G - non prédecoupée</t>
  </si>
  <si>
    <t>K123117</t>
  </si>
  <si>
    <t xml:space="preserve">Etui de 100g </t>
  </si>
  <si>
    <t>SADER</t>
  </si>
  <si>
    <t>680</t>
  </si>
  <si>
    <t>le paquet</t>
  </si>
  <si>
    <t>PATE ADHESIVE - EN PASTILLES</t>
  </si>
  <si>
    <t>K123126</t>
  </si>
  <si>
    <t>114 PASTILLES</t>
  </si>
  <si>
    <t>APLI</t>
  </si>
  <si>
    <t>PATAFIX UHU (80 pastilles) JAUNE</t>
  </si>
  <si>
    <t>K123121</t>
  </si>
  <si>
    <t>6 BANDES DE 14</t>
  </si>
  <si>
    <t>PATAFIX UHU (80 pastilles) BLANCHE</t>
  </si>
  <si>
    <t>K123131</t>
  </si>
  <si>
    <t>ENCRE A DESSINER - 500 ml</t>
  </si>
  <si>
    <t>K752563</t>
  </si>
  <si>
    <t>500 ML</t>
  </si>
  <si>
    <t>Le Franc Bourgeois</t>
  </si>
  <si>
    <t>362</t>
  </si>
  <si>
    <t>le flacon</t>
  </si>
  <si>
    <t>PAPIER FRESQUE 50MX1M</t>
  </si>
  <si>
    <t>K602231</t>
  </si>
  <si>
    <t>50m</t>
  </si>
  <si>
    <t>390</t>
  </si>
  <si>
    <t>GOMMETTES AUTOCOLLANTES COULEURS ASSORTIES</t>
  </si>
  <si>
    <t>K124199</t>
  </si>
  <si>
    <t>385 PASTILLES</t>
  </si>
  <si>
    <t>694</t>
  </si>
  <si>
    <t>K752733</t>
  </si>
  <si>
    <t xml:space="preserve">Nbre de gommettes : </t>
  </si>
  <si>
    <t>423</t>
  </si>
  <si>
    <t>GOMMETTES AUTOCOLLANTES ETOILES - EN ROULEAU</t>
  </si>
  <si>
    <t xml:space="preserve">K751519 </t>
  </si>
  <si>
    <t>2360 gommettes</t>
  </si>
  <si>
    <t>le paquet/X2rl</t>
  </si>
  <si>
    <t>PATE A MODELER PLASTIQUE ET SOUPLE - 5X1KG</t>
  </si>
  <si>
    <t>K750951</t>
  </si>
  <si>
    <t>518</t>
  </si>
  <si>
    <t>1*5</t>
  </si>
  <si>
    <t>le paquet/5kg</t>
  </si>
  <si>
    <t>PATE A MODELER PATPLUME X12 PAINS DE 350G</t>
  </si>
  <si>
    <t>K751945</t>
  </si>
  <si>
    <t>PATE A JOUER - ASSORTIMENT DE 6 POTS DE 480G</t>
  </si>
  <si>
    <t>K750910</t>
  </si>
  <si>
    <t>6*500G</t>
  </si>
  <si>
    <t>CULTURE CLUB</t>
  </si>
  <si>
    <t>516</t>
  </si>
  <si>
    <t>les 8 pots</t>
  </si>
  <si>
    <t>YEUX MOBILES ADHESIFS</t>
  </si>
  <si>
    <t>K752756</t>
  </si>
  <si>
    <t>100 yeux mobiles</t>
  </si>
  <si>
    <t xml:space="preserve">SODERTEX </t>
  </si>
  <si>
    <t>459</t>
  </si>
  <si>
    <t>1*100</t>
  </si>
  <si>
    <t>le sachet/100</t>
  </si>
  <si>
    <t>SAC SHOPPING 37X42 COTON BLANC</t>
  </si>
  <si>
    <t>K051754</t>
  </si>
  <si>
    <t>465</t>
  </si>
  <si>
    <t>LOT DE 12</t>
  </si>
  <si>
    <t>RUBAN VELCRO ADHESIF 2M - 20MM</t>
  </si>
  <si>
    <t>K123010</t>
  </si>
  <si>
    <t>2M*35M</t>
  </si>
  <si>
    <t>684</t>
  </si>
  <si>
    <t>&lt;  CRAYONS FEUTRES, COULEUR   &gt;</t>
  </si>
  <si>
    <t>TOUS LES CRAYONS FEUTRE ET DE COULEUR DANS L'ONGLET FOURNITURES SCOLAIRES</t>
  </si>
  <si>
    <t>&lt;  COLLES   &gt;</t>
  </si>
  <si>
    <t>TOUTES LES COLLES DANS L'ONGLET FOURNITURES SCOLAIRES</t>
  </si>
  <si>
    <t>CARTON MOUSSE - 3 mm - 50x65cm</t>
  </si>
  <si>
    <t>K607351</t>
  </si>
  <si>
    <t>LOT DE 6 PLAQUES</t>
  </si>
  <si>
    <t>CLAIREFONTAINE</t>
  </si>
  <si>
    <t>401</t>
  </si>
  <si>
    <t>CARTON MOUSSE - 5 mm - 50x65cm</t>
  </si>
  <si>
    <t>K607352</t>
  </si>
  <si>
    <t>LOT DE 5 PLAQUES</t>
  </si>
  <si>
    <t xml:space="preserve">PAPIER CALQUE EN BLOC DE 50F - 90G A4 </t>
  </si>
  <si>
    <t>K601135</t>
  </si>
  <si>
    <t>50 Feuilles 70 G</t>
  </si>
  <si>
    <t>389</t>
  </si>
  <si>
    <t>PAPIER AFFICHE - COULEURS ASSORTIES - 60x80cm</t>
  </si>
  <si>
    <t>11L35</t>
  </si>
  <si>
    <t>25 feuilles</t>
  </si>
  <si>
    <t>ESS 7</t>
  </si>
  <si>
    <t>PAPIER DESSIN- Format 21x29,7cm 120g</t>
  </si>
  <si>
    <t>K403311</t>
  </si>
  <si>
    <t>250 feuilles</t>
  </si>
  <si>
    <t>VILASECA</t>
  </si>
  <si>
    <t>391</t>
  </si>
  <si>
    <t>la ramette</t>
  </si>
  <si>
    <t>PAPIER DESSIN - Format 21x29,7cm 160g</t>
  </si>
  <si>
    <t>K403321</t>
  </si>
  <si>
    <t>PAPIER DESSIN - Format 24x32cm 120g</t>
  </si>
  <si>
    <t>K403312</t>
  </si>
  <si>
    <t>PAPIER DESSIN - Format 24x32cm 160g</t>
  </si>
  <si>
    <t>K403322</t>
  </si>
  <si>
    <t>PAPIER DESSIN - Format 24x32cm 200g</t>
  </si>
  <si>
    <t>K752611</t>
  </si>
  <si>
    <t>PAPIER DESSIN - Format 29,7x42cm 160g</t>
  </si>
  <si>
    <t>K403323</t>
  </si>
  <si>
    <t>PAPIER DESSIN - Format 50x65cm 160g</t>
  </si>
  <si>
    <t>K403326</t>
  </si>
  <si>
    <t>PAPIER DESSIN - 50x65cm 200g</t>
  </si>
  <si>
    <t>K403336</t>
  </si>
  <si>
    <t>125 feuilles</t>
  </si>
  <si>
    <t>PAPIER DESSIN COULEUR 220 GR - 25X35 CM</t>
  </si>
  <si>
    <t>K403382</t>
  </si>
  <si>
    <t>240 feuilles 12 teintes assorties</t>
  </si>
  <si>
    <t>FABRIANO</t>
  </si>
  <si>
    <t>392</t>
  </si>
  <si>
    <t>PAPIER DESSIN COULEURS ASSORTIES - 160g - 25X32cm</t>
  </si>
  <si>
    <t>K403381</t>
  </si>
  <si>
    <t>PAPIER DESSIN COULEURS ASSORTIES - 160g - 50x65cm</t>
  </si>
  <si>
    <t>K602401</t>
  </si>
  <si>
    <t>1 FEUILLE</t>
  </si>
  <si>
    <t>A la feuille</t>
  </si>
  <si>
    <t xml:space="preserve">FEUILLE DESSIN COULEUR LISSE 240g 50 x 65 cm - COULEURS ASSORTIES X 25 F </t>
  </si>
  <si>
    <t>11L12</t>
  </si>
  <si>
    <t>220 G 50*70</t>
  </si>
  <si>
    <t>1*20</t>
  </si>
  <si>
    <t>COMMANDES DE RENTREE 2021</t>
  </si>
  <si>
    <t>PLANNING DES LIVRAISONS</t>
  </si>
  <si>
    <t>NOM : PAPETERIES D'ARVOR/ LIBRAIRIE NICOLAS</t>
  </si>
  <si>
    <t>Commande passée…</t>
  </si>
  <si>
    <t>Delai de livraison</t>
  </si>
  <si>
    <t>Livraison</t>
  </si>
  <si>
    <t>Entre le</t>
  </si>
  <si>
    <t xml:space="preserve">Et le </t>
  </si>
  <si>
    <t>Courant Avril</t>
  </si>
  <si>
    <t>Plus ou moins 8 jours</t>
  </si>
  <si>
    <t>07/06/2022</t>
  </si>
  <si>
    <t>Courant Mai</t>
  </si>
  <si>
    <t>03/06/2022</t>
  </si>
  <si>
    <t xml:space="preserve">Entre le 1er et le 14 juin </t>
  </si>
  <si>
    <t>17/06/2022</t>
  </si>
  <si>
    <t xml:space="preserve">Entre le 15 et le 30 juin </t>
  </si>
  <si>
    <t>13/07/2022</t>
  </si>
  <si>
    <t>Entre le 1er et le 14 Juillet</t>
  </si>
  <si>
    <t>Plus ou moins 8 jours sur RDV</t>
  </si>
  <si>
    <t>Entre le 15 et le 30 Juillet</t>
  </si>
  <si>
    <t>Courant Août</t>
  </si>
  <si>
    <t>Observations</t>
  </si>
  <si>
    <t>Pour les rendez-vous, il est important de laisser un numéro de portable</t>
  </si>
  <si>
    <r>
      <t xml:space="preserve">FOURNITURES SCOLAIRES / LOISIRS CREATIFS
EQUIPEMENT PETITE ENFANCE - </t>
    </r>
    <r>
      <rPr>
        <b/>
        <i/>
        <sz val="18"/>
        <color indexed="10"/>
        <rFont val="Arial"/>
      </rPr>
      <t>CONSULTATION</t>
    </r>
  </si>
  <si>
    <t>1ER AVRIL 2022 - 31 MARS 2024</t>
  </si>
  <si>
    <t>FOURNITURES
MANUELS</t>
  </si>
  <si>
    <t>COORDONNEES PRECISES</t>
  </si>
  <si>
    <t>NOM :</t>
  </si>
  <si>
    <t>PAPETERIES D'ARVOR</t>
  </si>
  <si>
    <t>ADRESSE :</t>
  </si>
  <si>
    <t>ZA AIRLANDE - RUE DIDER DAURAT 35136 ST JACQUES DE LA LANDE</t>
  </si>
  <si>
    <t xml:space="preserve">TEL : </t>
  </si>
  <si>
    <t>02 30 30 06 30</t>
  </si>
  <si>
    <t>FAX :</t>
  </si>
  <si>
    <t>MAIL :</t>
  </si>
  <si>
    <t>contact@papeteries-d-arvor.fr</t>
  </si>
  <si>
    <t xml:space="preserve">SITE
INTERNET : </t>
  </si>
  <si>
    <t>Adresse du site : www.papeteries-d-arvor.fr</t>
  </si>
  <si>
    <r>
      <t xml:space="preserve">"Est-ce un site ""marchand"" (commandes en ligne) ? </t>
    </r>
    <r>
      <rPr>
        <sz val="12"/>
        <rFont val="Menlo Regular"/>
      </rPr>
      <t>☐</t>
    </r>
    <r>
      <rPr>
        <sz val="12"/>
        <rFont val="Arial"/>
      </rPr>
      <t xml:space="preserve">oui </t>
    </r>
    <r>
      <rPr>
        <sz val="12"/>
        <rFont val="Menlo Regular"/>
      </rPr>
      <t>☐</t>
    </r>
    <r>
      <rPr>
        <sz val="12"/>
        <rFont val="Arial"/>
      </rPr>
      <t xml:space="preserve">non
Conditions spécifiques GAEL29-22 en ligne sur le site : </t>
    </r>
    <r>
      <rPr>
        <sz val="12"/>
        <rFont val="Menlo Regular"/>
      </rPr>
      <t>☐</t>
    </r>
    <r>
      <rPr>
        <sz val="12"/>
        <rFont val="Arial"/>
      </rPr>
      <t xml:space="preserve">oui </t>
    </r>
    <r>
      <rPr>
        <sz val="12"/>
        <rFont val="Menlo Regular"/>
      </rPr>
      <t>☐</t>
    </r>
    <r>
      <rPr>
        <sz val="12"/>
        <rFont val="Arial"/>
      </rPr>
      <t xml:space="preserve">non
</t>
    </r>
    <r>
      <rPr>
        <b/>
        <sz val="12"/>
        <rFont val="Arial"/>
      </rPr>
      <t>De quelle manière identifie t-on les produits de la mercuriale</t>
    </r>
    <r>
      <rPr>
        <sz val="12"/>
        <rFont val="Arial"/>
      </rPr>
      <t xml:space="preserve">, afin de guider les achats vers ces produits ""essentiels"" ? Nous attendons une signalisation particulière (icone spécifique, classement automatique en haut de page lors des recherches, liste des produits enregistrés dans un onglet spécifique identifiable facilement... :"    </t>
    </r>
  </si>
  <si>
    <t>INTERLOCUTEURS :</t>
  </si>
  <si>
    <t>Patricia Guillot - Assistante commerciale                                                            Daniel Rivéry - Comptable                                                 Jocelyne LE Maux - Commerciale 22                                             Jean Pierre Renou - Dirigeant Commercial</t>
  </si>
  <si>
    <t>CONDITIONS PREFERENTIELLES "GAEL" ACCORDEES POUR LA PERIODE</t>
  </si>
  <si>
    <r>
      <t xml:space="preserve">Colis sur mesure ? </t>
    </r>
    <r>
      <rPr>
        <b/>
        <sz val="12"/>
        <rFont val="Menlo Regular"/>
      </rPr>
      <t>☐</t>
    </r>
    <r>
      <rPr>
        <b/>
        <sz val="12"/>
        <rFont val="Arial"/>
      </rPr>
      <t xml:space="preserve">oui </t>
    </r>
    <r>
      <rPr>
        <b/>
        <sz val="12"/>
        <rFont val="Menlo Regular"/>
      </rPr>
      <t>☐</t>
    </r>
    <r>
      <rPr>
        <b/>
        <sz val="12"/>
        <rFont val="Arial"/>
      </rPr>
      <t>non</t>
    </r>
  </si>
  <si>
    <t>Rupture de produits</t>
  </si>
  <si>
    <t>Les bénéficiaires seront impérativement informés au plus vite des ruptures de produits qui seront remplacés par l'équivalent qualitatif au même tarif.</t>
  </si>
  <si>
    <t>Délai de livraison :</t>
  </si>
  <si>
    <t>48 à 72 heures</t>
  </si>
  <si>
    <t>Délai de paiement :</t>
  </si>
  <si>
    <t>30 jours</t>
  </si>
  <si>
    <r>
      <t>Port</t>
    </r>
    <r>
      <rPr>
        <sz val="11"/>
        <rFont val="Arial"/>
        <family val="2"/>
      </rPr>
      <t xml:space="preserve"> :</t>
    </r>
  </si>
  <si>
    <t>Franco de port à partir de 50 euros TTC</t>
  </si>
  <si>
    <t>Minimum de commande :</t>
  </si>
  <si>
    <t>30 euros TTC</t>
  </si>
  <si>
    <t xml:space="preserve">Réclamations, retours : </t>
  </si>
  <si>
    <t>Gratuit après acceptation écrite</t>
  </si>
  <si>
    <t>15 place Sanquer - 29200 BREST
02 98 41 45 33 - contact@gael29.fr - www.gael29.com</t>
  </si>
  <si>
    <t>29 - 22</t>
  </si>
  <si>
    <t>Secteur géographique  :</t>
  </si>
  <si>
    <t>29-22</t>
  </si>
  <si>
    <r>
      <rPr>
        <b/>
        <i/>
        <sz val="12"/>
        <rFont val="Arial"/>
        <family val="2"/>
      </rPr>
      <t>Tarifs : Conditions, Remises accordées :</t>
    </r>
    <r>
      <rPr>
        <b/>
        <sz val="12"/>
        <rFont val="Arial"/>
      </rPr>
      <t xml:space="preserve">
Tarifs fixes : Mercuriales des essentiels en onglets ci-après. Ces mercuriales recensent les "essentiels" des besoins des établissements. Pensez à bien vérifier les références, notamment en cas de passation des commandes via le site Internet du fournisseur, afin d'être assuré d'avoir les meilleurs tarifs. Des produits équivalents "hors mercuriale" risquent d'être nettement plus chers.</t>
    </r>
    <r>
      <rPr>
        <sz val="12"/>
        <rFont val="Arial"/>
      </rPr>
      <t xml:space="preserve">
</t>
    </r>
    <r>
      <rPr>
        <b/>
        <sz val="12"/>
        <rFont val="Arial"/>
      </rPr>
      <t>Remise</t>
    </r>
    <r>
      <rPr>
        <sz val="12"/>
        <rFont val="Arial"/>
      </rPr>
      <t xml:space="preserve"> effectuée dans le cas de commande de produits "hors mercuriale" :     </t>
    </r>
    <r>
      <rPr>
        <b/>
        <sz val="12"/>
        <color rgb="FF0000FF"/>
        <rFont val="Arial"/>
      </rPr>
      <t>15  %</t>
    </r>
    <r>
      <rPr>
        <u/>
        <sz val="12"/>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</si>
</sst>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 &quot;€&quot;;[Red]\-#,##0\ &quot;€&quot;"/>
    <numFmt numFmtId="44" formatCode="_-* #,##0.00\ &quot;€&quot;_-;\-* #,##0.00\ &quot;€&quot;_-;_-* &quot;-&quot;??\ &quot;€&quot;_-;_-@_-"/>
    <numFmt numFmtId="164" formatCode="00000"/>
    <numFmt numFmtId="165" formatCode="_-* #,##0.00\ [$€-1]_-;\-* #,##0.00\ [$€-1]_-;_-* &quot;-&quot;??\ [$€-1]_-;_-@_-"/>
    <numFmt numFmtId="166" formatCode="_-* #,##0.00\ [$€-40C]_-;\-* #,##0.00\ [$€-40C]_-;_-* &quot;-&quot;??\ [$€-40C]_-;_-@_-"/>
    <numFmt numFmtId="167" formatCode="_-* #,##0.000\ [$€-40C]_-;\-* #,##0.000\ [$€-40C]_-;_-* &quot;-&quot;??\ [$€-40C]_-;_-@_-"/>
    <numFmt numFmtId="168" formatCode="0.000"/>
    <numFmt numFmtId="169" formatCode="_-* #,##0.000\ [$€-40C]_-;\-* #,##0.000\ [$€-40C]_-;_-* &quot;-&quot;???\ [$€-40C]_-;_-@_-"/>
    <numFmt numFmtId="170" formatCode="0#&quot; &quot;##&quot; &quot;##&quot; &quot;##&quot; &quot;##"/>
  </numFmts>
  <fonts count="51" x14ac:knownFonts="1">
    <font>
      <sz val="12"/>
      <color theme="1"/>
      <name val="Arial"/>
      <family val="2"/>
    </font>
    <font>
      <sz val="12"/>
      <color theme="1"/>
      <name val="Arial"/>
      <family val="2"/>
    </font>
    <font>
      <sz val="12"/>
      <color rgb="FFFF0000"/>
      <name val="Arial"/>
      <family val="2"/>
    </font>
    <font>
      <b/>
      <sz val="12"/>
      <name val="Arial"/>
    </font>
    <font>
      <sz val="10"/>
      <name val="Geneva"/>
    </font>
    <font>
      <b/>
      <sz val="14"/>
      <color rgb="FF008000"/>
      <name val="Arial"/>
      <family val="2"/>
    </font>
    <font>
      <i/>
      <sz val="14"/>
      <color indexed="17"/>
      <name val="Arial"/>
    </font>
    <font>
      <b/>
      <sz val="10"/>
      <color rgb="FF008000"/>
      <name val="Arial"/>
    </font>
    <font>
      <sz val="12"/>
      <name val="Arial"/>
    </font>
    <font>
      <sz val="10"/>
      <name val="Arial"/>
    </font>
    <font>
      <b/>
      <sz val="10"/>
      <name val="Arial"/>
    </font>
    <font>
      <b/>
      <sz val="14"/>
      <name val="Arial"/>
      <family val="2"/>
    </font>
    <font>
      <b/>
      <sz val="18"/>
      <color indexed="12"/>
      <name val="Arial"/>
    </font>
    <font>
      <sz val="18"/>
      <name val="Arial"/>
    </font>
    <font>
      <b/>
      <i/>
      <sz val="12"/>
      <color rgb="FFFF0000"/>
      <name val="Arial"/>
      <family val="2"/>
    </font>
    <font>
      <i/>
      <sz val="10"/>
      <color rgb="FFFF0000"/>
      <name val="Arial"/>
    </font>
    <font>
      <b/>
      <i/>
      <sz val="10"/>
      <color rgb="FFFF0000"/>
      <name val="Arial"/>
    </font>
    <font>
      <i/>
      <sz val="10"/>
      <name val="Arial"/>
      <family val="2"/>
    </font>
    <font>
      <sz val="14"/>
      <name val="Arial"/>
      <family val="2"/>
    </font>
    <font>
      <b/>
      <u/>
      <sz val="10"/>
      <name val="Arial"/>
    </font>
    <font>
      <b/>
      <sz val="12"/>
      <color indexed="18"/>
      <name val="Arial"/>
      <family val="2"/>
    </font>
    <font>
      <i/>
      <sz val="12"/>
      <name val="Arial"/>
      <family val="2"/>
    </font>
    <font>
      <sz val="9"/>
      <color rgb="FFFF0000"/>
      <name val="Arial"/>
      <family val="2"/>
    </font>
    <font>
      <sz val="9"/>
      <name val="Arial"/>
    </font>
    <font>
      <b/>
      <i/>
      <sz val="12"/>
      <name val="Arial"/>
      <family val="2"/>
    </font>
    <font>
      <sz val="12"/>
      <name val="Calibri"/>
      <scheme val="minor"/>
    </font>
    <font>
      <sz val="11"/>
      <color theme="1"/>
      <name val="Calibri"/>
      <family val="2"/>
      <scheme val="minor"/>
    </font>
    <font>
      <sz val="12"/>
      <color indexed="8"/>
      <name val="Arial"/>
      <family val="2"/>
    </font>
    <font>
      <sz val="10"/>
      <color rgb="FFFF0000"/>
      <name val="Arial"/>
      <family val="2"/>
    </font>
    <font>
      <b/>
      <sz val="9"/>
      <name val="Arial"/>
      <family val="2"/>
    </font>
    <font>
      <sz val="11"/>
      <name val="Arial"/>
      <family val="2"/>
    </font>
    <font>
      <b/>
      <sz val="11"/>
      <name val="Arial"/>
      <family val="2"/>
    </font>
    <font>
      <b/>
      <u/>
      <sz val="11"/>
      <name val="Arial"/>
      <family val="2"/>
    </font>
    <font>
      <sz val="8"/>
      <name val="Arial"/>
      <family val="2"/>
    </font>
    <font>
      <b/>
      <i/>
      <sz val="18"/>
      <color indexed="18"/>
      <name val="Arial"/>
    </font>
    <font>
      <b/>
      <i/>
      <sz val="18"/>
      <color indexed="10"/>
      <name val="Arial"/>
    </font>
    <font>
      <b/>
      <i/>
      <sz val="18"/>
      <color rgb="FFFF0000"/>
      <name val="Arial"/>
    </font>
    <font>
      <b/>
      <sz val="36"/>
      <color indexed="12"/>
      <name val="Arial"/>
    </font>
    <font>
      <b/>
      <i/>
      <sz val="16"/>
      <color indexed="12"/>
      <name val="Arial"/>
      <family val="2"/>
    </font>
    <font>
      <b/>
      <sz val="12"/>
      <color indexed="10"/>
      <name val="Arial"/>
    </font>
    <font>
      <b/>
      <sz val="26"/>
      <color indexed="12"/>
      <name val="Arial"/>
    </font>
    <font>
      <u/>
      <sz val="10"/>
      <color indexed="12"/>
      <name val="Arial"/>
    </font>
    <font>
      <u/>
      <sz val="12"/>
      <color theme="10"/>
      <name val="Arial"/>
      <family val="2"/>
    </font>
    <font>
      <sz val="12"/>
      <name val="Menlo Regular"/>
    </font>
    <font>
      <u/>
      <sz val="12"/>
      <name val="Arial"/>
      <family val="2"/>
    </font>
    <font>
      <b/>
      <sz val="12"/>
      <name val="Menlo Regular"/>
    </font>
    <font>
      <sz val="14"/>
      <color rgb="FFFF0000"/>
      <name val="Arial"/>
    </font>
    <font>
      <b/>
      <sz val="14"/>
      <color rgb="FF0000FF"/>
      <name val="Arial"/>
    </font>
    <font>
      <sz val="10"/>
      <color theme="1"/>
      <name val="Arial"/>
      <family val="2"/>
    </font>
    <font>
      <b/>
      <sz val="12"/>
      <color rgb="FF0000FF"/>
      <name val="Arial"/>
    </font>
    <font>
      <u/>
      <sz val="12"/>
      <color theme="11"/>
      <name val="Arial"/>
      <family val="2"/>
    </font>
  </fonts>
  <fills count="19">
    <fill>
      <patternFill patternType="none"/>
    </fill>
    <fill>
      <patternFill patternType="gray125"/>
    </fill>
    <fill>
      <patternFill patternType="solid">
        <fgColor indexed="22"/>
        <bgColor indexed="64"/>
      </patternFill>
    </fill>
    <fill>
      <patternFill patternType="solid">
        <fgColor rgb="FF3366FF"/>
        <bgColor indexed="64"/>
      </patternFill>
    </fill>
    <fill>
      <patternFill patternType="solid">
        <fgColor theme="0" tint="-0.249977111117893"/>
        <bgColor indexed="64"/>
      </patternFill>
    </fill>
    <fill>
      <patternFill patternType="solid">
        <fgColor theme="0" tint="-0.249977111117893"/>
        <bgColor indexed="9"/>
      </patternFill>
    </fill>
    <fill>
      <patternFill patternType="solid">
        <fgColor rgb="FFFFFF00"/>
        <bgColor indexed="64"/>
      </patternFill>
    </fill>
    <fill>
      <patternFill patternType="solid">
        <fgColor theme="3" tint="0.39997558519241921"/>
        <bgColor indexed="9"/>
      </patternFill>
    </fill>
    <fill>
      <patternFill patternType="solid">
        <fgColor theme="0"/>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tint="-4.9989318521683403E-2"/>
        <bgColor indexed="64"/>
      </patternFill>
    </fill>
    <fill>
      <patternFill patternType="solid">
        <fgColor rgb="FFFF0000"/>
        <bgColor indexed="9"/>
      </patternFill>
    </fill>
    <fill>
      <patternFill patternType="solid">
        <fgColor theme="0" tint="-0.34998626667073579"/>
        <bgColor indexed="64"/>
      </patternFill>
    </fill>
    <fill>
      <patternFill patternType="solid">
        <fgColor rgb="FF3366FF"/>
        <bgColor indexed="9"/>
      </patternFill>
    </fill>
    <fill>
      <patternFill patternType="solid">
        <fgColor theme="0" tint="-0.14999847407452621"/>
        <bgColor indexed="64"/>
      </patternFill>
    </fill>
    <fill>
      <patternFill patternType="solid">
        <fgColor indexed="9"/>
        <bgColor indexed="64"/>
      </patternFill>
    </fill>
    <fill>
      <patternFill patternType="solid">
        <fgColor rgb="FFFF6600"/>
        <bgColor indexed="64"/>
      </patternFill>
    </fill>
  </fills>
  <borders count="6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style="medium">
        <color auto="1"/>
      </left>
      <right style="thin">
        <color indexed="8"/>
      </right>
      <top style="thin">
        <color indexed="8"/>
      </top>
      <bottom style="thin">
        <color indexed="8"/>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right/>
      <top style="medium">
        <color indexed="8"/>
      </top>
      <bottom style="medium">
        <color indexed="8"/>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6" fillId="0" borderId="0"/>
    <xf numFmtId="0" fontId="9" fillId="0" borderId="0"/>
    <xf numFmtId="0" fontId="9" fillId="0" borderId="0"/>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50" fillId="0" borderId="0" applyNumberFormat="0" applyFill="0" applyBorder="0" applyAlignment="0" applyProtection="0"/>
  </cellStyleXfs>
  <cellXfs count="393">
    <xf numFmtId="0" fontId="0" fillId="0" borderId="0" xfId="0"/>
    <xf numFmtId="44" fontId="3" fillId="0" borderId="1" xfId="1" applyFont="1" applyBorder="1" applyAlignment="1">
      <alignment vertical="center" shrinkToFit="1"/>
    </xf>
    <xf numFmtId="0" fontId="7" fillId="0" borderId="2" xfId="3" applyFont="1" applyBorder="1" applyAlignment="1">
      <alignment horizontal="center" vertical="center" wrapText="1"/>
    </xf>
    <xf numFmtId="0" fontId="5" fillId="0" borderId="2" xfId="3" applyFont="1" applyBorder="1" applyAlignment="1">
      <alignment horizontal="center" vertical="center" wrapText="1"/>
    </xf>
    <xf numFmtId="0" fontId="7" fillId="0" borderId="3" xfId="3" applyFont="1" applyBorder="1" applyAlignment="1">
      <alignment horizontal="center" vertical="center" wrapText="1"/>
    </xf>
    <xf numFmtId="0" fontId="3" fillId="0" borderId="0" xfId="3" applyFont="1" applyAlignment="1">
      <alignment vertical="center"/>
    </xf>
    <xf numFmtId="44" fontId="8" fillId="0" borderId="4" xfId="1" applyFont="1" applyBorder="1" applyAlignment="1">
      <alignment vertical="center" shrinkToFit="1"/>
    </xf>
    <xf numFmtId="164" fontId="9" fillId="0" borderId="0" xfId="1" applyNumberFormat="1" applyFont="1" applyBorder="1" applyAlignment="1">
      <alignment horizontal="center" vertical="center" shrinkToFit="1"/>
    </xf>
    <xf numFmtId="44" fontId="9" fillId="0" borderId="0" xfId="1" applyFont="1" applyBorder="1" applyAlignment="1">
      <alignment horizontal="center" vertical="center" shrinkToFit="1"/>
    </xf>
    <xf numFmtId="0" fontId="10" fillId="0" borderId="0" xfId="3" applyFont="1" applyBorder="1" applyAlignment="1">
      <alignment horizontal="center" vertical="center"/>
    </xf>
    <xf numFmtId="165" fontId="11" fillId="0" borderId="0" xfId="3" applyNumberFormat="1" applyFont="1" applyBorder="1" applyAlignment="1">
      <alignment horizontal="center" vertical="center"/>
    </xf>
    <xf numFmtId="0" fontId="9" fillId="0" borderId="0" xfId="3" applyFont="1" applyBorder="1" applyAlignment="1">
      <alignment horizontal="center" vertical="center" shrinkToFit="1"/>
    </xf>
    <xf numFmtId="0" fontId="9" fillId="0" borderId="5" xfId="3" applyFont="1" applyBorder="1" applyAlignment="1">
      <alignment horizontal="center" vertical="center" wrapText="1"/>
    </xf>
    <xf numFmtId="0" fontId="13" fillId="0" borderId="0" xfId="3" applyFont="1" applyAlignment="1">
      <alignment vertical="center"/>
    </xf>
    <xf numFmtId="0" fontId="14" fillId="0" borderId="9" xfId="3" applyFont="1" applyFill="1" applyBorder="1" applyAlignment="1">
      <alignment vertical="center" wrapText="1"/>
    </xf>
    <xf numFmtId="0" fontId="15" fillId="0" borderId="1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7" fillId="0" borderId="11" xfId="3" applyFont="1" applyFill="1" applyBorder="1" applyAlignment="1">
      <alignment horizontal="center" vertical="center" wrapText="1"/>
    </xf>
    <xf numFmtId="0" fontId="9" fillId="0" borderId="0" xfId="3" applyFont="1" applyFill="1" applyAlignment="1">
      <alignment vertical="center"/>
    </xf>
    <xf numFmtId="0" fontId="18" fillId="0" borderId="6" xfId="3" applyFont="1" applyBorder="1" applyAlignment="1">
      <alignment horizontal="center" vertical="center"/>
    </xf>
    <xf numFmtId="0" fontId="18" fillId="0" borderId="0" xfId="3" applyFont="1" applyAlignment="1">
      <alignment horizontal="center" vertical="center"/>
    </xf>
    <xf numFmtId="44" fontId="10" fillId="2" borderId="12" xfId="1" applyFont="1" applyFill="1" applyBorder="1" applyAlignment="1">
      <alignment horizontal="center" vertical="center" shrinkToFit="1"/>
    </xf>
    <xf numFmtId="164" fontId="10" fillId="4" borderId="13" xfId="3" applyNumberFormat="1" applyFont="1" applyFill="1" applyBorder="1" applyAlignment="1">
      <alignment horizontal="center" vertical="center" shrinkToFit="1"/>
    </xf>
    <xf numFmtId="0" fontId="10" fillId="4" borderId="14" xfId="3" applyNumberFormat="1" applyFont="1" applyFill="1" applyBorder="1" applyAlignment="1">
      <alignment horizontal="center" vertical="center" shrinkToFit="1"/>
    </xf>
    <xf numFmtId="0" fontId="10" fillId="5" borderId="14" xfId="3" applyNumberFormat="1" applyFont="1" applyFill="1" applyBorder="1" applyAlignment="1">
      <alignment horizontal="center" vertical="center" shrinkToFit="1"/>
    </xf>
    <xf numFmtId="0" fontId="10" fillId="4" borderId="14" xfId="3" applyNumberFormat="1" applyFont="1" applyFill="1" applyBorder="1" applyAlignment="1">
      <alignment horizontal="center" vertical="center" wrapText="1" shrinkToFit="1"/>
    </xf>
    <xf numFmtId="0" fontId="10" fillId="5" borderId="14" xfId="3" applyNumberFormat="1" applyFont="1" applyFill="1" applyBorder="1" applyAlignment="1">
      <alignment horizontal="center" vertical="center" wrapText="1" shrinkToFit="1"/>
    </xf>
    <xf numFmtId="166" fontId="19" fillId="6" borderId="14" xfId="3" applyNumberFormat="1" applyFont="1" applyFill="1" applyBorder="1" applyAlignment="1">
      <alignment horizontal="center" vertical="center" wrapText="1" shrinkToFit="1"/>
    </xf>
    <xf numFmtId="0" fontId="10" fillId="2" borderId="15" xfId="3" applyNumberFormat="1" applyFont="1" applyFill="1" applyBorder="1" applyAlignment="1">
      <alignment horizontal="center" vertical="center" wrapText="1"/>
    </xf>
    <xf numFmtId="0" fontId="10" fillId="0" borderId="0" xfId="3" applyFont="1" applyAlignment="1">
      <alignment horizontal="center" vertical="center" shrinkToFit="1"/>
    </xf>
    <xf numFmtId="44" fontId="3" fillId="7" borderId="16" xfId="1" applyFont="1" applyFill="1" applyBorder="1" applyAlignment="1">
      <alignment vertical="center" shrinkToFit="1"/>
    </xf>
    <xf numFmtId="164" fontId="9" fillId="8" borderId="2" xfId="1" applyNumberFormat="1" applyFont="1" applyFill="1" applyBorder="1" applyAlignment="1">
      <alignment horizontal="center" vertical="center" shrinkToFit="1"/>
    </xf>
    <xf numFmtId="44" fontId="10" fillId="8" borderId="2" xfId="1" applyFont="1" applyFill="1" applyBorder="1" applyAlignment="1">
      <alignment horizontal="center" vertical="center" shrinkToFit="1"/>
    </xf>
    <xf numFmtId="0" fontId="9" fillId="8" borderId="2" xfId="3" applyFont="1" applyFill="1" applyBorder="1" applyAlignment="1">
      <alignment horizontal="center" vertical="center" shrinkToFit="1"/>
    </xf>
    <xf numFmtId="165" fontId="11" fillId="8" borderId="2" xfId="3" applyNumberFormat="1" applyFont="1" applyFill="1" applyBorder="1" applyAlignment="1">
      <alignment horizontal="center" vertical="center" shrinkToFit="1"/>
    </xf>
    <xf numFmtId="0" fontId="9" fillId="8" borderId="3" xfId="3" applyFont="1" applyFill="1" applyBorder="1" applyAlignment="1">
      <alignment horizontal="center" vertical="center" wrapText="1"/>
    </xf>
    <xf numFmtId="0" fontId="8" fillId="0" borderId="0" xfId="3" applyFont="1" applyAlignment="1">
      <alignment vertical="center" shrinkToFit="1"/>
    </xf>
    <xf numFmtId="44" fontId="20" fillId="9" borderId="17" xfId="1" applyFont="1" applyFill="1" applyBorder="1" applyAlignment="1">
      <alignment vertical="center" shrinkToFit="1"/>
    </xf>
    <xf numFmtId="164" fontId="9" fillId="8" borderId="10" xfId="1" applyNumberFormat="1" applyFont="1" applyFill="1" applyBorder="1" applyAlignment="1">
      <alignment horizontal="center" vertical="center" shrinkToFit="1"/>
    </xf>
    <xf numFmtId="44" fontId="10" fillId="8" borderId="10" xfId="1" applyFont="1" applyFill="1" applyBorder="1" applyAlignment="1">
      <alignment horizontal="center" vertical="center" shrinkToFit="1"/>
    </xf>
    <xf numFmtId="0" fontId="9" fillId="8" borderId="10" xfId="3" applyFont="1" applyFill="1" applyBorder="1" applyAlignment="1">
      <alignment horizontal="center" vertical="center" shrinkToFit="1"/>
    </xf>
    <xf numFmtId="165" fontId="11" fillId="8" borderId="10" xfId="3" applyNumberFormat="1" applyFont="1" applyFill="1" applyBorder="1" applyAlignment="1">
      <alignment horizontal="center" vertical="center" shrinkToFit="1"/>
    </xf>
    <xf numFmtId="0" fontId="9" fillId="8" borderId="11" xfId="3" applyFont="1" applyFill="1" applyBorder="1" applyAlignment="1">
      <alignment horizontal="center" vertical="center" wrapText="1"/>
    </xf>
    <xf numFmtId="0" fontId="8" fillId="0" borderId="16" xfId="3" applyFont="1" applyBorder="1" applyAlignment="1">
      <alignment vertical="center" shrinkToFit="1"/>
    </xf>
    <xf numFmtId="49" fontId="9" fillId="0" borderId="18" xfId="3" applyNumberFormat="1"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18" xfId="3" applyFont="1" applyBorder="1" applyAlignment="1">
      <alignment horizontal="center" vertical="center"/>
    </xf>
    <xf numFmtId="0" fontId="9" fillId="0" borderId="19" xfId="3" applyFont="1" applyBorder="1" applyAlignment="1">
      <alignment horizontal="center" vertical="center" shrinkToFit="1"/>
    </xf>
    <xf numFmtId="167" fontId="11" fillId="6" borderId="19" xfId="3" applyNumberFormat="1" applyFont="1" applyFill="1" applyBorder="1" applyAlignment="1">
      <alignment horizontal="center" vertical="center" shrinkToFit="1"/>
    </xf>
    <xf numFmtId="165" fontId="11" fillId="6" borderId="19" xfId="3" applyNumberFormat="1" applyFont="1" applyFill="1" applyBorder="1" applyAlignment="1">
      <alignment horizontal="center" vertical="center" shrinkToFit="1"/>
    </xf>
    <xf numFmtId="0" fontId="9" fillId="0" borderId="19" xfId="3" applyFont="1" applyFill="1" applyBorder="1" applyAlignment="1">
      <alignment horizontal="center" vertical="center" shrinkToFit="1"/>
    </xf>
    <xf numFmtId="0" fontId="9" fillId="0" borderId="20" xfId="3" applyFont="1" applyFill="1" applyBorder="1" applyAlignment="1">
      <alignment horizontal="center" vertical="center" wrapText="1"/>
    </xf>
    <xf numFmtId="0" fontId="8" fillId="0" borderId="0" xfId="3" applyNumberFormat="1" applyFont="1" applyAlignment="1">
      <alignment vertical="center" shrinkToFit="1"/>
    </xf>
    <xf numFmtId="9" fontId="8" fillId="0" borderId="0" xfId="3" applyNumberFormat="1" applyFont="1" applyAlignment="1">
      <alignment vertical="center" shrinkToFit="1"/>
    </xf>
    <xf numFmtId="0" fontId="8" fillId="0" borderId="21" xfId="3" applyFont="1" applyBorder="1" applyAlignment="1">
      <alignment vertical="center" shrinkToFit="1"/>
    </xf>
    <xf numFmtId="0" fontId="9" fillId="0" borderId="18" xfId="3" applyFont="1" applyFill="1" applyBorder="1" applyAlignment="1">
      <alignment horizontal="center" vertical="center" shrinkToFit="1"/>
    </xf>
    <xf numFmtId="0" fontId="9" fillId="0" borderId="22" xfId="3" applyFont="1" applyFill="1" applyBorder="1" applyAlignment="1">
      <alignment horizontal="center" vertical="center" wrapText="1"/>
    </xf>
    <xf numFmtId="0" fontId="8" fillId="0" borderId="21" xfId="3" applyFont="1" applyFill="1" applyBorder="1" applyAlignment="1">
      <alignment vertical="center" shrinkToFit="1"/>
    </xf>
    <xf numFmtId="164" fontId="9" fillId="0" borderId="25" xfId="3" applyNumberFormat="1" applyFont="1" applyBorder="1" applyAlignment="1">
      <alignment horizontal="center" vertical="center" shrinkToFit="1"/>
    </xf>
    <xf numFmtId="165" fontId="11" fillId="8" borderId="18" xfId="3" applyNumberFormat="1" applyFont="1" applyFill="1" applyBorder="1" applyAlignment="1">
      <alignment horizontal="center" vertical="center" shrinkToFit="1"/>
    </xf>
    <xf numFmtId="0" fontId="9" fillId="0" borderId="25" xfId="3" applyFont="1" applyBorder="1" applyAlignment="1">
      <alignment horizontal="center" vertical="center" shrinkToFit="1"/>
    </xf>
    <xf numFmtId="0" fontId="8" fillId="0" borderId="17" xfId="3" applyFont="1" applyBorder="1" applyAlignment="1">
      <alignment vertical="center" shrinkToFit="1"/>
    </xf>
    <xf numFmtId="0" fontId="9" fillId="0" borderId="26" xfId="3" applyFont="1" applyBorder="1" applyAlignment="1">
      <alignment horizontal="center" vertical="center" shrinkToFit="1"/>
    </xf>
    <xf numFmtId="0" fontId="9" fillId="0" borderId="26" xfId="3" applyFont="1" applyFill="1" applyBorder="1" applyAlignment="1">
      <alignment horizontal="center" vertical="center" shrinkToFit="1"/>
    </xf>
    <xf numFmtId="0" fontId="9" fillId="0" borderId="27" xfId="3" applyFont="1" applyFill="1" applyBorder="1" applyAlignment="1">
      <alignment horizontal="center" vertical="center" wrapText="1"/>
    </xf>
    <xf numFmtId="164" fontId="9" fillId="0" borderId="26" xfId="3" applyNumberFormat="1" applyFont="1" applyBorder="1" applyAlignment="1">
      <alignment horizontal="center" vertical="center" shrinkToFit="1"/>
    </xf>
    <xf numFmtId="165" fontId="11" fillId="8" borderId="26" xfId="3" applyNumberFormat="1" applyFont="1" applyFill="1" applyBorder="1" applyAlignment="1">
      <alignment horizontal="center" vertical="center" shrinkToFit="1"/>
    </xf>
    <xf numFmtId="0" fontId="8" fillId="0" borderId="28" xfId="3" applyFont="1" applyBorder="1" applyAlignment="1">
      <alignment vertical="center" shrinkToFit="1"/>
    </xf>
    <xf numFmtId="164" fontId="9" fillId="0" borderId="31" xfId="3" applyNumberFormat="1" applyFont="1" applyBorder="1" applyAlignment="1">
      <alignment horizontal="center" vertical="center" shrinkToFit="1"/>
    </xf>
    <xf numFmtId="165" fontId="11" fillId="8" borderId="31" xfId="3" applyNumberFormat="1" applyFont="1" applyFill="1" applyBorder="1" applyAlignment="1">
      <alignment horizontal="center" vertical="center" shrinkToFit="1"/>
    </xf>
    <xf numFmtId="0" fontId="9" fillId="0" borderId="31" xfId="3" applyFont="1" applyFill="1" applyBorder="1" applyAlignment="1">
      <alignment horizontal="center" vertical="center" shrinkToFit="1"/>
    </xf>
    <xf numFmtId="0" fontId="9" fillId="0" borderId="32" xfId="3" applyFont="1" applyFill="1" applyBorder="1" applyAlignment="1">
      <alignment horizontal="center" vertical="center" wrapText="1"/>
    </xf>
    <xf numFmtId="44" fontId="20" fillId="9" borderId="33" xfId="1" applyFont="1" applyFill="1" applyBorder="1" applyAlignment="1">
      <alignment vertical="center" shrinkToFit="1"/>
    </xf>
    <xf numFmtId="164" fontId="9" fillId="8" borderId="0" xfId="1" applyNumberFormat="1" applyFont="1" applyFill="1" applyBorder="1" applyAlignment="1">
      <alignment horizontal="center" vertical="center" shrinkToFit="1"/>
    </xf>
    <xf numFmtId="44" fontId="10" fillId="8" borderId="0" xfId="1" applyFont="1" applyFill="1" applyBorder="1" applyAlignment="1">
      <alignment horizontal="center" vertical="center" shrinkToFit="1"/>
    </xf>
    <xf numFmtId="0" fontId="9" fillId="8" borderId="0" xfId="3" applyFont="1" applyFill="1" applyBorder="1" applyAlignment="1">
      <alignment horizontal="center" vertical="center" shrinkToFit="1"/>
    </xf>
    <xf numFmtId="165" fontId="11" fillId="8" borderId="0" xfId="3" applyNumberFormat="1" applyFont="1" applyFill="1" applyBorder="1" applyAlignment="1">
      <alignment horizontal="center" vertical="center" shrinkToFit="1"/>
    </xf>
    <xf numFmtId="0" fontId="9" fillId="8" borderId="5" xfId="3" applyFont="1" applyFill="1" applyBorder="1" applyAlignment="1">
      <alignment horizontal="center" vertical="center" wrapText="1"/>
    </xf>
    <xf numFmtId="0" fontId="8" fillId="0" borderId="23" xfId="3" applyFont="1" applyFill="1" applyBorder="1" applyAlignment="1">
      <alignment vertical="center" shrinkToFit="1"/>
    </xf>
    <xf numFmtId="0" fontId="9" fillId="0" borderId="34" xfId="3" applyFont="1" applyBorder="1" applyAlignment="1">
      <alignment horizontal="center" vertical="center" shrinkToFit="1"/>
    </xf>
    <xf numFmtId="0" fontId="9" fillId="0" borderId="34" xfId="3" applyFont="1" applyBorder="1" applyAlignment="1">
      <alignment horizontal="center" vertical="center"/>
    </xf>
    <xf numFmtId="167" fontId="11" fillId="6" borderId="34" xfId="3" applyNumberFormat="1" applyFont="1" applyFill="1" applyBorder="1" applyAlignment="1">
      <alignment horizontal="center" vertical="center" shrinkToFit="1"/>
    </xf>
    <xf numFmtId="165" fontId="11" fillId="6" borderId="34" xfId="3" applyNumberFormat="1" applyFont="1" applyFill="1" applyBorder="1" applyAlignment="1">
      <alignment horizontal="center" vertical="center" shrinkToFit="1"/>
    </xf>
    <xf numFmtId="0" fontId="9" fillId="0" borderId="34" xfId="3" applyFont="1" applyFill="1" applyBorder="1" applyAlignment="1">
      <alignment horizontal="center" vertical="center" shrinkToFit="1"/>
    </xf>
    <xf numFmtId="0" fontId="9" fillId="0" borderId="35" xfId="3" applyFont="1" applyFill="1" applyBorder="1" applyAlignment="1">
      <alignment horizontal="center" vertical="center" wrapText="1"/>
    </xf>
    <xf numFmtId="167" fontId="11" fillId="8" borderId="19" xfId="3" applyNumberFormat="1" applyFont="1" applyFill="1" applyBorder="1" applyAlignment="1">
      <alignment horizontal="center" vertical="center" shrinkToFit="1"/>
    </xf>
    <xf numFmtId="165" fontId="11" fillId="8" borderId="19" xfId="3" applyNumberFormat="1" applyFont="1" applyFill="1" applyBorder="1" applyAlignment="1">
      <alignment horizontal="center" vertical="center" shrinkToFit="1"/>
    </xf>
    <xf numFmtId="0" fontId="8" fillId="0" borderId="23" xfId="3" applyFont="1" applyBorder="1" applyAlignment="1">
      <alignment vertical="center" shrinkToFit="1"/>
    </xf>
    <xf numFmtId="0" fontId="9" fillId="8" borderId="18" xfId="3" applyFont="1" applyFill="1" applyBorder="1" applyAlignment="1">
      <alignment horizontal="center" vertical="center" shrinkToFit="1"/>
    </xf>
    <xf numFmtId="0" fontId="9" fillId="8" borderId="18" xfId="3" applyFont="1" applyFill="1" applyBorder="1" applyAlignment="1">
      <alignment horizontal="center" vertical="center"/>
    </xf>
    <xf numFmtId="167" fontId="11" fillId="8" borderId="37" xfId="3" applyNumberFormat="1" applyFont="1" applyFill="1" applyBorder="1" applyAlignment="1">
      <alignment horizontal="center" vertical="center" shrinkToFit="1"/>
    </xf>
    <xf numFmtId="165" fontId="11" fillId="8" borderId="37" xfId="3" applyNumberFormat="1" applyFont="1" applyFill="1" applyBorder="1" applyAlignment="1">
      <alignment horizontal="center" vertical="center" shrinkToFit="1"/>
    </xf>
    <xf numFmtId="44" fontId="20" fillId="9" borderId="21" xfId="1" applyFont="1" applyFill="1" applyBorder="1" applyAlignment="1">
      <alignment vertical="center" shrinkToFit="1"/>
    </xf>
    <xf numFmtId="164" fontId="9" fillId="0" borderId="25" xfId="3" applyNumberFormat="1" applyFont="1" applyFill="1" applyBorder="1" applyAlignment="1">
      <alignment horizontal="center" vertical="center" shrinkToFit="1"/>
    </xf>
    <xf numFmtId="0" fontId="9" fillId="0" borderId="19" xfId="3" applyFont="1" applyFill="1" applyBorder="1" applyAlignment="1">
      <alignment horizontal="center" vertical="center" wrapText="1" shrinkToFit="1"/>
    </xf>
    <xf numFmtId="0" fontId="9" fillId="0" borderId="31" xfId="3" applyFont="1" applyBorder="1" applyAlignment="1">
      <alignment horizontal="center" vertical="center" shrinkToFit="1"/>
    </xf>
    <xf numFmtId="0" fontId="9" fillId="0" borderId="38" xfId="3" applyFont="1" applyBorder="1" applyAlignment="1">
      <alignment horizontal="center" vertical="center" wrapText="1"/>
    </xf>
    <xf numFmtId="164" fontId="9" fillId="8" borderId="7" xfId="1" applyNumberFormat="1" applyFont="1" applyFill="1" applyBorder="1" applyAlignment="1">
      <alignment horizontal="center" vertical="center" shrinkToFit="1"/>
    </xf>
    <xf numFmtId="44" fontId="10" fillId="8" borderId="7" xfId="1" applyFont="1" applyFill="1" applyBorder="1" applyAlignment="1">
      <alignment horizontal="center" vertical="center" shrinkToFit="1"/>
    </xf>
    <xf numFmtId="0" fontId="9" fillId="8" borderId="7" xfId="3" applyFont="1" applyFill="1" applyBorder="1" applyAlignment="1">
      <alignment horizontal="center" vertical="center" shrinkToFit="1"/>
    </xf>
    <xf numFmtId="165" fontId="11" fillId="8" borderId="7" xfId="3" applyNumberFormat="1" applyFont="1" applyFill="1" applyBorder="1" applyAlignment="1">
      <alignment horizontal="center" vertical="center" shrinkToFit="1"/>
    </xf>
    <xf numFmtId="0" fontId="9" fillId="8" borderId="8" xfId="3" applyFont="1" applyFill="1" applyBorder="1" applyAlignment="1">
      <alignment horizontal="center" vertical="center" wrapText="1"/>
    </xf>
    <xf numFmtId="0" fontId="9" fillId="0" borderId="22" xfId="3" applyFont="1" applyBorder="1" applyAlignment="1">
      <alignment horizontal="center" vertical="center" wrapText="1"/>
    </xf>
    <xf numFmtId="44" fontId="3" fillId="7" borderId="21" xfId="1" applyFont="1" applyFill="1" applyBorder="1" applyAlignment="1">
      <alignment vertical="center" shrinkToFit="1"/>
    </xf>
    <xf numFmtId="0" fontId="0" fillId="0" borderId="0" xfId="0" applyAlignment="1">
      <alignment vertical="center" wrapText="1"/>
    </xf>
    <xf numFmtId="164" fontId="9" fillId="0" borderId="0" xfId="3" applyNumberFormat="1" applyFont="1" applyBorder="1" applyAlignment="1">
      <alignment horizontal="center" vertical="center" shrinkToFit="1"/>
    </xf>
    <xf numFmtId="168" fontId="11" fillId="8" borderId="0" xfId="3" applyNumberFormat="1" applyFont="1" applyFill="1" applyBorder="1" applyAlignment="1">
      <alignment horizontal="center" vertical="center" shrinkToFit="1"/>
    </xf>
    <xf numFmtId="0" fontId="8" fillId="0" borderId="0" xfId="3" applyFont="1" applyFill="1" applyAlignment="1">
      <alignment vertical="center" shrinkToFit="1"/>
    </xf>
    <xf numFmtId="0" fontId="22" fillId="8" borderId="18" xfId="3" applyFont="1" applyFill="1" applyBorder="1" applyAlignment="1">
      <alignment horizontal="center" vertical="center" shrinkToFit="1"/>
    </xf>
    <xf numFmtId="0" fontId="2" fillId="0" borderId="18" xfId="3" applyFont="1" applyBorder="1" applyAlignment="1">
      <alignment horizontal="center" vertical="center" shrinkToFit="1"/>
    </xf>
    <xf numFmtId="0" fontId="22" fillId="0" borderId="18" xfId="3" applyFont="1" applyBorder="1" applyAlignment="1">
      <alignment horizontal="center" vertical="center" shrinkToFit="1"/>
    </xf>
    <xf numFmtId="0" fontId="8" fillId="8" borderId="0" xfId="3" applyFont="1" applyFill="1" applyAlignment="1">
      <alignment vertical="center" shrinkToFit="1"/>
    </xf>
    <xf numFmtId="9" fontId="8" fillId="8" borderId="0" xfId="3" applyNumberFormat="1" applyFont="1" applyFill="1" applyAlignment="1">
      <alignment vertical="center" shrinkToFit="1"/>
    </xf>
    <xf numFmtId="0" fontId="23" fillId="8" borderId="18" xfId="3" applyFont="1" applyFill="1" applyBorder="1" applyAlignment="1">
      <alignment horizontal="center" vertical="center" shrinkToFit="1"/>
    </xf>
    <xf numFmtId="164" fontId="9" fillId="8" borderId="25" xfId="3" applyNumberFormat="1" applyFont="1" applyFill="1" applyBorder="1" applyAlignment="1">
      <alignment horizontal="center" vertical="center" shrinkToFit="1"/>
    </xf>
    <xf numFmtId="0" fontId="8" fillId="0" borderId="18" xfId="3" applyFont="1" applyBorder="1" applyAlignment="1">
      <alignment vertical="center" shrinkToFit="1"/>
    </xf>
    <xf numFmtId="0" fontId="8" fillId="10" borderId="39" xfId="3" applyFont="1" applyFill="1" applyBorder="1" applyAlignment="1">
      <alignment vertical="center" shrinkToFit="1"/>
    </xf>
    <xf numFmtId="0" fontId="9" fillId="0" borderId="0" xfId="3" applyFont="1" applyAlignment="1">
      <alignment horizontal="center" vertical="center"/>
    </xf>
    <xf numFmtId="44" fontId="24" fillId="11" borderId="21" xfId="1" applyFont="1" applyFill="1" applyBorder="1" applyAlignment="1">
      <alignment vertical="center" shrinkToFit="1"/>
    </xf>
    <xf numFmtId="0" fontId="10" fillId="0" borderId="18" xfId="3" applyFont="1" applyFill="1" applyBorder="1" applyAlignment="1">
      <alignment horizontal="center" vertical="center" shrinkToFit="1"/>
    </xf>
    <xf numFmtId="0" fontId="8" fillId="0" borderId="21" xfId="0" applyFont="1" applyBorder="1" applyAlignment="1">
      <alignment vertical="center" shrinkToFit="1"/>
    </xf>
    <xf numFmtId="164" fontId="9" fillId="0" borderId="0" xfId="3" applyNumberFormat="1" applyFont="1" applyFill="1" applyBorder="1" applyAlignment="1">
      <alignment horizontal="center" vertical="center" shrinkToFit="1"/>
    </xf>
    <xf numFmtId="0" fontId="9" fillId="0" borderId="5" xfId="3" applyFont="1" applyFill="1" applyBorder="1" applyAlignment="1">
      <alignment horizontal="center" vertical="center" wrapText="1"/>
    </xf>
    <xf numFmtId="0" fontId="9" fillId="0" borderId="0" xfId="3" applyFont="1" applyFill="1" applyBorder="1" applyAlignment="1">
      <alignment horizontal="center" vertical="center" shrinkToFit="1"/>
    </xf>
    <xf numFmtId="167" fontId="11" fillId="8" borderId="0" xfId="3" applyNumberFormat="1" applyFont="1" applyFill="1" applyBorder="1" applyAlignment="1">
      <alignment horizontal="center" vertical="center" shrinkToFit="1"/>
    </xf>
    <xf numFmtId="44" fontId="24" fillId="11" borderId="17" xfId="1" applyFont="1" applyFill="1" applyBorder="1" applyAlignment="1">
      <alignment vertical="center" shrinkToFit="1"/>
    </xf>
    <xf numFmtId="0" fontId="9" fillId="0" borderId="40" xfId="3" applyFont="1" applyBorder="1" applyAlignment="1">
      <alignment horizontal="center" vertical="center" shrinkToFit="1"/>
    </xf>
    <xf numFmtId="0" fontId="9" fillId="0" borderId="41" xfId="3" applyFont="1" applyBorder="1" applyAlignment="1">
      <alignment horizontal="center" vertical="center" shrinkToFit="1"/>
    </xf>
    <xf numFmtId="0" fontId="9" fillId="8" borderId="41" xfId="3" applyFont="1" applyFill="1" applyBorder="1" applyAlignment="1">
      <alignment horizontal="center" vertical="center" shrinkToFit="1"/>
    </xf>
    <xf numFmtId="0" fontId="8" fillId="0" borderId="21" xfId="3" applyFont="1" applyBorder="1" applyAlignment="1">
      <alignment vertical="center" wrapText="1"/>
    </xf>
    <xf numFmtId="164" fontId="9" fillId="0" borderId="41" xfId="3" applyNumberFormat="1" applyFont="1" applyBorder="1" applyAlignment="1">
      <alignment horizontal="center" vertical="center" shrinkToFit="1"/>
    </xf>
    <xf numFmtId="164" fontId="9" fillId="0" borderId="42" xfId="3" applyNumberFormat="1" applyFont="1" applyBorder="1" applyAlignment="1">
      <alignment horizontal="center" vertical="center" shrinkToFit="1"/>
    </xf>
    <xf numFmtId="0" fontId="9" fillId="0" borderId="26" xfId="3" applyFont="1" applyBorder="1" applyAlignment="1">
      <alignment horizontal="center" vertical="center" wrapText="1"/>
    </xf>
    <xf numFmtId="44" fontId="24" fillId="11" borderId="33" xfId="1" applyFont="1" applyFill="1" applyBorder="1" applyAlignment="1">
      <alignment vertical="center" shrinkToFit="1"/>
    </xf>
    <xf numFmtId="2" fontId="8" fillId="0" borderId="0" xfId="3" applyNumberFormat="1" applyFont="1" applyFill="1" applyAlignment="1">
      <alignment vertical="center" shrinkToFit="1"/>
    </xf>
    <xf numFmtId="0" fontId="25" fillId="0" borderId="0" xfId="0" applyFont="1" applyFill="1" applyAlignment="1">
      <alignment vertical="center"/>
    </xf>
    <xf numFmtId="164" fontId="9" fillId="0" borderId="18" xfId="3" applyNumberFormat="1" applyFont="1" applyFill="1" applyBorder="1" applyAlignment="1">
      <alignment horizontal="center" vertical="center" shrinkToFit="1"/>
    </xf>
    <xf numFmtId="0" fontId="9" fillId="8" borderId="0" xfId="3" applyFont="1" applyFill="1" applyAlignment="1">
      <alignment horizontal="center" vertical="center"/>
    </xf>
    <xf numFmtId="167" fontId="11" fillId="8" borderId="18" xfId="3" applyNumberFormat="1" applyFont="1" applyFill="1" applyBorder="1" applyAlignment="1">
      <alignment horizontal="center" vertical="center" shrinkToFit="1"/>
    </xf>
    <xf numFmtId="0" fontId="8" fillId="8" borderId="21" xfId="3" applyFont="1" applyFill="1" applyBorder="1" applyAlignment="1">
      <alignment vertical="center" shrinkToFit="1"/>
    </xf>
    <xf numFmtId="164" fontId="9" fillId="0" borderId="23" xfId="3" applyNumberFormat="1" applyFont="1" applyBorder="1" applyAlignment="1">
      <alignment horizontal="center" vertical="center" shrinkToFit="1"/>
    </xf>
    <xf numFmtId="164" fontId="9" fillId="0" borderId="18" xfId="3" applyNumberFormat="1" applyFont="1" applyBorder="1" applyAlignment="1">
      <alignment horizontal="center" vertical="center" shrinkToFit="1"/>
    </xf>
    <xf numFmtId="0" fontId="9" fillId="0" borderId="18" xfId="3" applyNumberFormat="1" applyFont="1" applyBorder="1" applyAlignment="1">
      <alignment horizontal="center" vertical="center" shrinkToFit="1"/>
    </xf>
    <xf numFmtId="0" fontId="8" fillId="0" borderId="18" xfId="3" applyFont="1" applyBorder="1" applyAlignment="1">
      <alignment horizontal="center" vertical="center" shrinkToFit="1"/>
    </xf>
    <xf numFmtId="0" fontId="8" fillId="0" borderId="18" xfId="3" applyFont="1" applyBorder="1" applyAlignment="1">
      <alignment horizontal="center" vertical="center"/>
    </xf>
    <xf numFmtId="0" fontId="27" fillId="0" borderId="21" xfId="4" applyFont="1" applyBorder="1" applyAlignment="1">
      <alignment vertical="center" shrinkToFit="1"/>
    </xf>
    <xf numFmtId="0" fontId="2" fillId="0" borderId="21" xfId="3" applyFont="1" applyBorder="1" applyAlignment="1">
      <alignment vertical="center" wrapText="1" shrinkToFit="1"/>
    </xf>
    <xf numFmtId="164" fontId="9" fillId="12" borderId="25" xfId="3" applyNumberFormat="1" applyFont="1" applyFill="1" applyBorder="1" applyAlignment="1">
      <alignment horizontal="center" vertical="center" shrinkToFit="1"/>
    </xf>
    <xf numFmtId="0" fontId="9" fillId="12" borderId="18" xfId="3" applyFont="1" applyFill="1" applyBorder="1" applyAlignment="1">
      <alignment horizontal="center" vertical="center" shrinkToFit="1"/>
    </xf>
    <xf numFmtId="165" fontId="11" fillId="12" borderId="18" xfId="3" applyNumberFormat="1" applyFont="1" applyFill="1" applyBorder="1" applyAlignment="1">
      <alignment horizontal="center" vertical="center" shrinkToFit="1"/>
    </xf>
    <xf numFmtId="0" fontId="9" fillId="12" borderId="22" xfId="3" applyFont="1" applyFill="1" applyBorder="1" applyAlignment="1">
      <alignment horizontal="center" vertical="center" wrapText="1"/>
    </xf>
    <xf numFmtId="0" fontId="23" fillId="0" borderId="18" xfId="3" applyFont="1" applyBorder="1" applyAlignment="1">
      <alignment horizontal="center" vertical="center" shrinkToFit="1"/>
    </xf>
    <xf numFmtId="0" fontId="8" fillId="8" borderId="23" xfId="3" applyFont="1" applyFill="1" applyBorder="1" applyAlignment="1">
      <alignment vertical="center" shrinkToFit="1"/>
    </xf>
    <xf numFmtId="164" fontId="8" fillId="0" borderId="18" xfId="3" applyNumberFormat="1" applyFont="1" applyBorder="1" applyAlignment="1">
      <alignment vertical="center" shrinkToFit="1"/>
    </xf>
    <xf numFmtId="0" fontId="8" fillId="8" borderId="18" xfId="3" applyFont="1" applyFill="1" applyBorder="1" applyAlignment="1">
      <alignment vertical="center" shrinkToFit="1"/>
    </xf>
    <xf numFmtId="0" fontId="8" fillId="8" borderId="18" xfId="3" applyFont="1" applyFill="1" applyBorder="1" applyAlignment="1">
      <alignment horizontal="center" vertical="center" shrinkToFit="1"/>
    </xf>
    <xf numFmtId="164" fontId="9" fillId="0" borderId="41" xfId="3" applyNumberFormat="1" applyFont="1" applyFill="1" applyBorder="1" applyAlignment="1">
      <alignment horizontal="center" vertical="center" shrinkToFit="1"/>
    </xf>
    <xf numFmtId="0" fontId="9" fillId="0" borderId="22" xfId="3" applyFont="1" applyFill="1" applyBorder="1" applyAlignment="1">
      <alignment horizontal="center" vertical="center" shrinkToFit="1"/>
    </xf>
    <xf numFmtId="0" fontId="0" fillId="0" borderId="0" xfId="0" applyAlignment="1">
      <alignment vertical="center"/>
    </xf>
    <xf numFmtId="0" fontId="8" fillId="0" borderId="18" xfId="3" applyNumberFormat="1" applyFont="1" applyFill="1" applyBorder="1" applyAlignment="1">
      <alignment vertical="center" shrinkToFit="1"/>
    </xf>
    <xf numFmtId="0" fontId="8" fillId="0" borderId="18" xfId="3" applyNumberFormat="1" applyFont="1" applyFill="1" applyBorder="1" applyAlignment="1">
      <alignment horizontal="center" vertical="center" shrinkToFit="1"/>
    </xf>
    <xf numFmtId="164" fontId="9" fillId="0" borderId="44" xfId="3" applyNumberFormat="1" applyFont="1" applyFill="1" applyBorder="1" applyAlignment="1">
      <alignment horizontal="center" vertical="center" shrinkToFit="1"/>
    </xf>
    <xf numFmtId="0" fontId="28" fillId="0" borderId="31" xfId="3" applyFont="1" applyFill="1" applyBorder="1" applyAlignment="1">
      <alignment horizontal="center" vertical="center" shrinkToFit="1"/>
    </xf>
    <xf numFmtId="44" fontId="8" fillId="0" borderId="28" xfId="1" applyFont="1" applyFill="1" applyBorder="1" applyAlignment="1">
      <alignment vertical="center" shrinkToFit="1"/>
    </xf>
    <xf numFmtId="44" fontId="9" fillId="0" borderId="31" xfId="1" applyFont="1" applyFill="1" applyBorder="1" applyAlignment="1">
      <alignment horizontal="center" vertical="center" shrinkToFit="1"/>
    </xf>
    <xf numFmtId="0" fontId="9" fillId="0" borderId="31" xfId="3" applyFont="1" applyBorder="1" applyAlignment="1">
      <alignment horizontal="center" vertical="center"/>
    </xf>
    <xf numFmtId="0" fontId="9" fillId="0" borderId="37" xfId="3" applyFont="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45" xfId="3" applyFont="1" applyFill="1" applyBorder="1" applyAlignment="1">
      <alignment horizontal="center" vertical="center" wrapText="1"/>
    </xf>
    <xf numFmtId="44" fontId="3" fillId="13" borderId="17" xfId="1" applyFont="1" applyFill="1" applyBorder="1" applyAlignment="1">
      <alignment horizontal="center" vertical="center" shrinkToFit="1"/>
    </xf>
    <xf numFmtId="164" fontId="9" fillId="0" borderId="40" xfId="3" applyNumberFormat="1" applyFont="1" applyFill="1" applyBorder="1" applyAlignment="1">
      <alignment horizontal="center" vertical="center" shrinkToFit="1"/>
    </xf>
    <xf numFmtId="165" fontId="11" fillId="6" borderId="18" xfId="3" applyNumberFormat="1" applyFont="1" applyFill="1" applyBorder="1" applyAlignment="1">
      <alignment horizontal="center" vertical="center" shrinkToFit="1"/>
    </xf>
    <xf numFmtId="165" fontId="11" fillId="6" borderId="31" xfId="3" applyNumberFormat="1" applyFont="1" applyFill="1" applyBorder="1" applyAlignment="1">
      <alignment horizontal="center" vertical="center" shrinkToFit="1"/>
    </xf>
    <xf numFmtId="44" fontId="8" fillId="0" borderId="0" xfId="1" applyFont="1" applyAlignment="1">
      <alignment vertical="center" shrinkToFit="1"/>
    </xf>
    <xf numFmtId="164" fontId="9" fillId="0" borderId="0" xfId="1" applyNumberFormat="1" applyFont="1" applyAlignment="1">
      <alignment horizontal="center" vertical="center" shrinkToFit="1"/>
    </xf>
    <xf numFmtId="44" fontId="9" fillId="0" borderId="0" xfId="1" applyFont="1" applyAlignment="1">
      <alignment horizontal="center" vertical="center" shrinkToFit="1"/>
    </xf>
    <xf numFmtId="165" fontId="11" fillId="0" borderId="0" xfId="3" applyNumberFormat="1" applyFont="1" applyAlignment="1">
      <alignment horizontal="center" vertical="center"/>
    </xf>
    <xf numFmtId="0" fontId="9" fillId="0" borderId="0" xfId="3" applyFont="1" applyAlignment="1">
      <alignment horizontal="center" vertical="center" shrinkToFit="1"/>
    </xf>
    <xf numFmtId="0" fontId="9" fillId="0" borderId="0" xfId="3" applyFont="1" applyAlignment="1">
      <alignment horizontal="center" vertical="center" wrapText="1"/>
    </xf>
    <xf numFmtId="0" fontId="9" fillId="0" borderId="0" xfId="3" applyFont="1" applyAlignment="1">
      <alignment vertical="center"/>
    </xf>
    <xf numFmtId="44" fontId="29" fillId="0" borderId="1" xfId="1" applyFont="1" applyBorder="1" applyAlignment="1">
      <alignment vertical="center" shrinkToFit="1"/>
    </xf>
    <xf numFmtId="164" fontId="9" fillId="0" borderId="2" xfId="1" applyNumberFormat="1" applyFont="1" applyBorder="1" applyAlignment="1">
      <alignment horizontal="center" vertical="center" shrinkToFit="1"/>
    </xf>
    <xf numFmtId="0" fontId="5" fillId="0" borderId="2" xfId="3" applyFont="1" applyBorder="1" applyAlignment="1">
      <alignment horizontal="center" vertical="center"/>
    </xf>
    <xf numFmtId="9" fontId="5" fillId="0" borderId="2" xfId="2" applyFont="1" applyBorder="1" applyAlignment="1">
      <alignment horizontal="center" vertical="center"/>
    </xf>
    <xf numFmtId="0" fontId="16" fillId="0" borderId="2" xfId="3" applyFont="1" applyFill="1" applyBorder="1" applyAlignment="1">
      <alignment horizontal="center" vertical="center" wrapText="1"/>
    </xf>
    <xf numFmtId="0" fontId="3" fillId="0" borderId="3" xfId="3" applyFont="1" applyBorder="1" applyAlignment="1">
      <alignment vertical="center"/>
    </xf>
    <xf numFmtId="0" fontId="3" fillId="8" borderId="0" xfId="3" applyFont="1" applyFill="1" applyBorder="1" applyAlignment="1">
      <alignment vertical="center"/>
    </xf>
    <xf numFmtId="44" fontId="23" fillId="0" borderId="4" xfId="1" applyFont="1" applyBorder="1" applyAlignment="1">
      <alignment vertical="center" shrinkToFit="1"/>
    </xf>
    <xf numFmtId="9" fontId="11" fillId="0" borderId="0" xfId="2" applyFont="1" applyBorder="1" applyAlignment="1">
      <alignment horizontal="center" vertical="center"/>
    </xf>
    <xf numFmtId="0" fontId="3" fillId="0" borderId="5" xfId="3" applyFont="1" applyBorder="1" applyAlignment="1">
      <alignment vertical="center"/>
    </xf>
    <xf numFmtId="44" fontId="12" fillId="8" borderId="0" xfId="1" applyFont="1" applyFill="1" applyBorder="1" applyAlignment="1">
      <alignment horizontal="center" vertical="center" shrinkToFit="1"/>
    </xf>
    <xf numFmtId="0" fontId="17"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9" fillId="0" borderId="5" xfId="3" applyFont="1" applyFill="1" applyBorder="1" applyAlignment="1">
      <alignment vertical="center"/>
    </xf>
    <xf numFmtId="0" fontId="9" fillId="8" borderId="0" xfId="3" applyFont="1" applyFill="1" applyBorder="1" applyAlignment="1">
      <alignment vertical="center"/>
    </xf>
    <xf numFmtId="0" fontId="18" fillId="0" borderId="12" xfId="3" applyFont="1" applyBorder="1" applyAlignment="1">
      <alignment vertical="center"/>
    </xf>
    <xf numFmtId="0" fontId="11" fillId="8" borderId="0" xfId="3" applyFont="1" applyFill="1" applyBorder="1" applyAlignment="1">
      <alignment horizontal="left" vertical="center" wrapText="1" shrinkToFit="1"/>
    </xf>
    <xf numFmtId="0" fontId="18" fillId="0" borderId="0" xfId="3" applyFont="1" applyAlignment="1">
      <alignment vertical="center"/>
    </xf>
    <xf numFmtId="44" fontId="30" fillId="2" borderId="12" xfId="1" applyFont="1" applyFill="1" applyBorder="1" applyAlignment="1">
      <alignment horizontal="center" vertical="center" shrinkToFit="1"/>
    </xf>
    <xf numFmtId="164" fontId="30" fillId="4" borderId="46" xfId="3" applyNumberFormat="1" applyFont="1" applyFill="1" applyBorder="1" applyAlignment="1">
      <alignment horizontal="center" vertical="center" shrinkToFit="1"/>
    </xf>
    <xf numFmtId="0" fontId="31" fillId="4" borderId="14" xfId="3" applyNumberFormat="1" applyFont="1" applyFill="1" applyBorder="1" applyAlignment="1">
      <alignment horizontal="center" vertical="center" shrinkToFit="1"/>
    </xf>
    <xf numFmtId="0" fontId="31" fillId="5" borderId="14" xfId="3" applyNumberFormat="1" applyFont="1" applyFill="1" applyBorder="1" applyAlignment="1">
      <alignment horizontal="center" vertical="center" shrinkToFit="1"/>
    </xf>
    <xf numFmtId="0" fontId="31" fillId="4" borderId="14" xfId="3" applyNumberFormat="1" applyFont="1" applyFill="1" applyBorder="1" applyAlignment="1">
      <alignment horizontal="center" vertical="center" wrapText="1" shrinkToFit="1"/>
    </xf>
    <xf numFmtId="166" fontId="32" fillId="6" borderId="14" xfId="3" applyNumberFormat="1" applyFont="1" applyFill="1" applyBorder="1" applyAlignment="1">
      <alignment horizontal="center" vertical="center" wrapText="1" shrinkToFit="1"/>
    </xf>
    <xf numFmtId="9" fontId="19" fillId="6" borderId="47" xfId="2" applyFont="1" applyFill="1" applyBorder="1" applyAlignment="1">
      <alignment horizontal="center" vertical="center" wrapText="1" shrinkToFit="1"/>
    </xf>
    <xf numFmtId="0" fontId="31" fillId="2" borderId="47" xfId="3" applyNumberFormat="1" applyFont="1" applyFill="1" applyBorder="1" applyAlignment="1">
      <alignment horizontal="center" vertical="center" wrapText="1" shrinkToFit="1"/>
    </xf>
    <xf numFmtId="0" fontId="31" fillId="14" borderId="15" xfId="3" applyFont="1" applyFill="1" applyBorder="1" applyAlignment="1">
      <alignment horizontal="center" vertical="center" shrinkToFit="1"/>
    </xf>
    <xf numFmtId="0" fontId="31" fillId="8" borderId="0" xfId="3" applyFont="1" applyFill="1" applyBorder="1" applyAlignment="1">
      <alignment horizontal="center" vertical="center" shrinkToFit="1"/>
    </xf>
    <xf numFmtId="0" fontId="30" fillId="0" borderId="0" xfId="3" applyFont="1" applyAlignment="1">
      <alignment horizontal="center" vertical="center" shrinkToFit="1"/>
    </xf>
    <xf numFmtId="0" fontId="3" fillId="15" borderId="16" xfId="3" applyFont="1" applyFill="1" applyBorder="1" applyAlignment="1">
      <alignment horizontal="center" vertical="center" shrinkToFit="1"/>
    </xf>
    <xf numFmtId="164" fontId="9" fillId="8" borderId="48" xfId="1" applyNumberFormat="1" applyFont="1" applyFill="1" applyBorder="1" applyAlignment="1">
      <alignment horizontal="center" vertical="center" shrinkToFit="1"/>
    </xf>
    <xf numFmtId="44" fontId="10" fillId="8" borderId="19" xfId="1" applyFont="1" applyFill="1" applyBorder="1" applyAlignment="1">
      <alignment horizontal="center" vertical="center" shrinkToFit="1"/>
    </xf>
    <xf numFmtId="0" fontId="9" fillId="8" borderId="19" xfId="3" applyFont="1" applyFill="1" applyBorder="1" applyAlignment="1">
      <alignment horizontal="center" vertical="center" shrinkToFit="1"/>
    </xf>
    <xf numFmtId="9" fontId="11" fillId="8" borderId="19" xfId="2" applyFont="1" applyFill="1" applyBorder="1" applyAlignment="1">
      <alignment horizontal="center" vertical="center" shrinkToFit="1"/>
    </xf>
    <xf numFmtId="0" fontId="8" fillId="0" borderId="20" xfId="3" applyFont="1" applyBorder="1" applyAlignment="1">
      <alignment vertical="center" shrinkToFit="1"/>
    </xf>
    <xf numFmtId="0" fontId="8" fillId="8" borderId="0" xfId="3" applyFont="1" applyFill="1" applyBorder="1" applyAlignment="1">
      <alignment vertical="center" shrinkToFit="1"/>
    </xf>
    <xf numFmtId="169" fontId="9" fillId="0" borderId="18" xfId="3" applyNumberFormat="1" applyFont="1" applyBorder="1" applyAlignment="1">
      <alignment horizontal="center" vertical="center" shrinkToFit="1"/>
    </xf>
    <xf numFmtId="167" fontId="11" fillId="6" borderId="18" xfId="3" applyNumberFormat="1" applyFont="1" applyFill="1" applyBorder="1" applyAlignment="1">
      <alignment horizontal="center" vertical="center" shrinkToFit="1"/>
    </xf>
    <xf numFmtId="9" fontId="11" fillId="6" borderId="18" xfId="2" applyFont="1" applyFill="1" applyBorder="1" applyAlignment="1">
      <alignment horizontal="center" vertical="center" shrinkToFit="1"/>
    </xf>
    <xf numFmtId="0" fontId="8" fillId="0" borderId="22" xfId="3" applyFont="1" applyBorder="1" applyAlignment="1">
      <alignment vertical="center" shrinkToFit="1"/>
    </xf>
    <xf numFmtId="10" fontId="8" fillId="8" borderId="0" xfId="3" applyNumberFormat="1" applyFont="1" applyFill="1" applyBorder="1" applyAlignment="1">
      <alignment vertical="center" shrinkToFit="1"/>
    </xf>
    <xf numFmtId="10" fontId="1" fillId="0" borderId="0" xfId="2" applyNumberFormat="1" applyFont="1" applyFill="1"/>
    <xf numFmtId="164" fontId="9" fillId="0" borderId="41" xfId="1" applyNumberFormat="1" applyFont="1" applyFill="1" applyBorder="1" applyAlignment="1">
      <alignment horizontal="center" vertical="center" shrinkToFit="1"/>
    </xf>
    <xf numFmtId="0" fontId="3" fillId="15" borderId="21" xfId="3" applyFont="1" applyFill="1" applyBorder="1" applyAlignment="1">
      <alignment horizontal="center" vertical="center" shrinkToFit="1"/>
    </xf>
    <xf numFmtId="44" fontId="10" fillId="8" borderId="18" xfId="1" applyFont="1" applyFill="1" applyBorder="1" applyAlignment="1">
      <alignment horizontal="center" vertical="center" shrinkToFit="1"/>
    </xf>
    <xf numFmtId="0" fontId="18" fillId="8" borderId="18" xfId="3" applyFont="1" applyFill="1" applyBorder="1" applyAlignment="1">
      <alignment horizontal="center" vertical="center" shrinkToFit="1"/>
    </xf>
    <xf numFmtId="0" fontId="9" fillId="0" borderId="18" xfId="3" applyFont="1" applyBorder="1" applyAlignment="1">
      <alignment horizontal="center" vertical="center" wrapText="1" shrinkToFit="1"/>
    </xf>
    <xf numFmtId="0" fontId="9" fillId="0" borderId="18" xfId="3" applyFont="1" applyFill="1" applyBorder="1" applyAlignment="1">
      <alignment horizontal="center" vertical="center" wrapText="1"/>
    </xf>
    <xf numFmtId="0" fontId="33" fillId="0" borderId="18" xfId="3" applyFont="1" applyBorder="1" applyAlignment="1">
      <alignment horizontal="center" vertical="center" wrapText="1" shrinkToFit="1"/>
    </xf>
    <xf numFmtId="0" fontId="8" fillId="0" borderId="22" xfId="3" applyFont="1" applyFill="1" applyBorder="1" applyAlignment="1">
      <alignment vertical="center" shrinkToFit="1"/>
    </xf>
    <xf numFmtId="0" fontId="28" fillId="0" borderId="41" xfId="3" applyFont="1" applyBorder="1" applyAlignment="1">
      <alignment horizontal="center" vertical="center" shrinkToFit="1"/>
    </xf>
    <xf numFmtId="164" fontId="9" fillId="12" borderId="41" xfId="3" applyNumberFormat="1" applyFont="1" applyFill="1" applyBorder="1" applyAlignment="1">
      <alignment horizontal="center" vertical="center" shrinkToFit="1"/>
    </xf>
    <xf numFmtId="44" fontId="10" fillId="12" borderId="18" xfId="1" applyFont="1" applyFill="1" applyBorder="1" applyAlignment="1">
      <alignment horizontal="center" vertical="center" shrinkToFit="1"/>
    </xf>
    <xf numFmtId="0" fontId="18" fillId="12" borderId="18" xfId="3" applyFont="1" applyFill="1" applyBorder="1" applyAlignment="1">
      <alignment horizontal="center" vertical="center" shrinkToFit="1"/>
    </xf>
    <xf numFmtId="0" fontId="8" fillId="12" borderId="22" xfId="3" applyFont="1" applyFill="1" applyBorder="1" applyAlignment="1">
      <alignment vertical="center" shrinkToFit="1"/>
    </xf>
    <xf numFmtId="0" fontId="28" fillId="0" borderId="21" xfId="3" applyFont="1" applyBorder="1" applyAlignment="1">
      <alignment vertical="center" wrapText="1" shrinkToFit="1"/>
    </xf>
    <xf numFmtId="0" fontId="28" fillId="0" borderId="21" xfId="3" applyFont="1" applyFill="1" applyBorder="1" applyAlignment="1">
      <alignment vertical="center" wrapText="1" shrinkToFit="1"/>
    </xf>
    <xf numFmtId="0" fontId="3" fillId="15" borderId="21" xfId="3" applyFont="1" applyFill="1" applyBorder="1" applyAlignment="1">
      <alignment horizontal="left" vertical="center" shrinkToFit="1"/>
    </xf>
    <xf numFmtId="164" fontId="9" fillId="8" borderId="41" xfId="1" applyNumberFormat="1" applyFont="1" applyFill="1" applyBorder="1" applyAlignment="1">
      <alignment horizontal="center" vertical="center" shrinkToFit="1"/>
    </xf>
    <xf numFmtId="44" fontId="9" fillId="0" borderId="41" xfId="1" applyFont="1" applyFill="1" applyBorder="1" applyAlignment="1">
      <alignment horizontal="center" vertical="center" shrinkToFit="1"/>
    </xf>
    <xf numFmtId="0" fontId="0" fillId="0" borderId="21" xfId="0" applyFont="1" applyBorder="1" applyAlignment="1">
      <alignment vertical="center" shrinkToFit="1"/>
    </xf>
    <xf numFmtId="44" fontId="9" fillId="8" borderId="41" xfId="1" applyFont="1" applyFill="1" applyBorder="1" applyAlignment="1">
      <alignment horizontal="center" vertical="center" shrinkToFit="1"/>
    </xf>
    <xf numFmtId="0" fontId="9" fillId="8" borderId="18" xfId="3" applyFont="1" applyFill="1" applyBorder="1" applyAlignment="1">
      <alignment horizontal="center" vertical="center" wrapText="1"/>
    </xf>
    <xf numFmtId="0" fontId="8" fillId="0" borderId="49" xfId="3" applyFont="1" applyBorder="1" applyAlignment="1">
      <alignment vertical="center" shrinkToFit="1"/>
    </xf>
    <xf numFmtId="164" fontId="9" fillId="0" borderId="42" xfId="3" applyNumberFormat="1" applyFont="1" applyFill="1" applyBorder="1" applyAlignment="1">
      <alignment horizontal="center" vertical="center" shrinkToFit="1"/>
    </xf>
    <xf numFmtId="165" fontId="11" fillId="6" borderId="26" xfId="3" applyNumberFormat="1" applyFont="1" applyFill="1" applyBorder="1" applyAlignment="1">
      <alignment horizontal="center" vertical="center" shrinkToFit="1"/>
    </xf>
    <xf numFmtId="9" fontId="11" fillId="6" borderId="26" xfId="2" applyFont="1" applyFill="1" applyBorder="1" applyAlignment="1">
      <alignment horizontal="center" vertical="center" shrinkToFit="1"/>
    </xf>
    <xf numFmtId="0" fontId="8" fillId="0" borderId="27" xfId="3" applyFont="1" applyBorder="1" applyAlignment="1">
      <alignment vertical="center" shrinkToFit="1"/>
    </xf>
    <xf numFmtId="44" fontId="3" fillId="13" borderId="16" xfId="1" applyFont="1" applyFill="1" applyBorder="1" applyAlignment="1">
      <alignment horizontal="center" vertical="center" shrinkToFit="1"/>
    </xf>
    <xf numFmtId="9" fontId="11" fillId="8" borderId="7" xfId="2" applyFont="1" applyFill="1" applyBorder="1" applyAlignment="1">
      <alignment horizontal="center" vertical="center" shrinkToFit="1"/>
    </xf>
    <xf numFmtId="0" fontId="9" fillId="8" borderId="0" xfId="3" applyFont="1" applyFill="1" applyBorder="1" applyAlignment="1">
      <alignment horizontal="center" vertical="center" wrapText="1"/>
    </xf>
    <xf numFmtId="9" fontId="11" fillId="6" borderId="34" xfId="2" applyFont="1" applyFill="1" applyBorder="1" applyAlignment="1">
      <alignment horizontal="center" vertical="center" shrinkToFit="1"/>
    </xf>
    <xf numFmtId="9" fontId="11" fillId="6" borderId="31" xfId="2" applyFont="1" applyFill="1" applyBorder="1" applyAlignment="1">
      <alignment horizontal="center" vertical="center" shrinkToFit="1"/>
    </xf>
    <xf numFmtId="44" fontId="23" fillId="0" borderId="0" xfId="1" applyFont="1" applyAlignment="1">
      <alignment vertical="center" shrinkToFit="1"/>
    </xf>
    <xf numFmtId="9" fontId="11" fillId="0" borderId="0" xfId="2" applyFont="1" applyAlignment="1">
      <alignment horizontal="center" vertical="center"/>
    </xf>
    <xf numFmtId="0" fontId="9" fillId="8" borderId="0" xfId="3" applyFont="1" applyFill="1" applyAlignment="1">
      <alignment vertical="center"/>
    </xf>
    <xf numFmtId="0" fontId="9" fillId="8" borderId="0" xfId="5" applyFill="1" applyAlignment="1">
      <alignment vertical="center"/>
    </xf>
    <xf numFmtId="0" fontId="9" fillId="0" borderId="0" xfId="5" applyAlignment="1">
      <alignment vertical="center"/>
    </xf>
    <xf numFmtId="0" fontId="8" fillId="8" borderId="6" xfId="5" applyFont="1" applyFill="1" applyBorder="1" applyAlignment="1">
      <alignment horizontal="center" vertical="center"/>
    </xf>
    <xf numFmtId="0" fontId="11" fillId="8" borderId="0" xfId="3" applyFont="1" applyFill="1" applyAlignment="1">
      <alignment vertical="center" shrinkToFit="1"/>
    </xf>
    <xf numFmtId="0" fontId="8" fillId="0" borderId="0" xfId="5" applyFont="1" applyAlignment="1">
      <alignment vertical="center"/>
    </xf>
    <xf numFmtId="0" fontId="3" fillId="0" borderId="9" xfId="5" applyFont="1" applyBorder="1" applyAlignment="1">
      <alignment horizontal="center" vertical="center"/>
    </xf>
    <xf numFmtId="0" fontId="3" fillId="0" borderId="11" xfId="5" applyFont="1" applyBorder="1" applyAlignment="1">
      <alignment horizontal="center" vertical="center"/>
    </xf>
    <xf numFmtId="17" fontId="24" fillId="12" borderId="1" xfId="5" applyNumberFormat="1" applyFont="1" applyFill="1" applyBorder="1" applyAlignment="1">
      <alignment vertical="center"/>
    </xf>
    <xf numFmtId="17" fontId="8" fillId="0" borderId="40" xfId="5" applyNumberFormat="1" applyFont="1" applyBorder="1" applyAlignment="1">
      <alignment horizontal="center" vertical="center"/>
    </xf>
    <xf numFmtId="14" fontId="8" fillId="0" borderId="34" xfId="5" applyNumberFormat="1" applyFont="1" applyBorder="1" applyAlignment="1">
      <alignment horizontal="center" vertical="center"/>
    </xf>
    <xf numFmtId="49" fontId="8" fillId="0" borderId="22" xfId="5" applyNumberFormat="1" applyFont="1" applyBorder="1" applyAlignment="1">
      <alignment horizontal="center" vertical="center"/>
    </xf>
    <xf numFmtId="17" fontId="24" fillId="12" borderId="23" xfId="5" applyNumberFormat="1" applyFont="1" applyFill="1" applyBorder="1" applyAlignment="1">
      <alignment vertical="center"/>
    </xf>
    <xf numFmtId="17" fontId="8" fillId="0" borderId="54" xfId="5" applyNumberFormat="1" applyFont="1" applyBorder="1" applyAlignment="1">
      <alignment horizontal="center" vertical="center"/>
    </xf>
    <xf numFmtId="14" fontId="8" fillId="0" borderId="19" xfId="5" applyNumberFormat="1" applyFont="1" applyBorder="1" applyAlignment="1">
      <alignment horizontal="center" vertical="center"/>
    </xf>
    <xf numFmtId="0" fontId="24" fillId="12" borderId="23" xfId="5" applyFont="1" applyFill="1" applyBorder="1" applyAlignment="1">
      <alignment vertical="center"/>
    </xf>
    <xf numFmtId="17" fontId="8" fillId="0" borderId="41" xfId="5" applyNumberFormat="1" applyFont="1" applyBorder="1" applyAlignment="1">
      <alignment horizontal="center" vertical="center"/>
    </xf>
    <xf numFmtId="49" fontId="8" fillId="0" borderId="18" xfId="5" applyNumberFormat="1" applyFont="1" applyBorder="1" applyAlignment="1">
      <alignment horizontal="center" vertical="center" wrapText="1"/>
    </xf>
    <xf numFmtId="0" fontId="8" fillId="0" borderId="41" xfId="5" applyFont="1" applyBorder="1" applyAlignment="1">
      <alignment horizontal="center" vertical="center" wrapText="1"/>
    </xf>
    <xf numFmtId="49" fontId="8" fillId="0" borderId="18" xfId="5" applyNumberFormat="1" applyFont="1" applyBorder="1" applyAlignment="1">
      <alignment horizontal="center" vertical="center"/>
    </xf>
    <xf numFmtId="14" fontId="8" fillId="0" borderId="18" xfId="5" applyNumberFormat="1" applyFont="1" applyBorder="1" applyAlignment="1">
      <alignment horizontal="center" vertical="center"/>
    </xf>
    <xf numFmtId="14" fontId="8" fillId="0" borderId="22" xfId="5" applyNumberFormat="1" applyFont="1" applyBorder="1" applyAlignment="1">
      <alignment horizontal="center" vertical="center"/>
    </xf>
    <xf numFmtId="0" fontId="24" fillId="12" borderId="29" xfId="5" applyFont="1" applyFill="1" applyBorder="1" applyAlignment="1">
      <alignment vertical="center"/>
    </xf>
    <xf numFmtId="14" fontId="8" fillId="0" borderId="31" xfId="5" applyNumberFormat="1" applyFont="1" applyBorder="1" applyAlignment="1">
      <alignment horizontal="center" vertical="center"/>
    </xf>
    <xf numFmtId="14" fontId="8" fillId="0" borderId="32" xfId="5" applyNumberFormat="1" applyFont="1" applyBorder="1" applyAlignment="1">
      <alignment horizontal="center" vertical="center"/>
    </xf>
    <xf numFmtId="0" fontId="24" fillId="12" borderId="9" xfId="5" applyFont="1" applyFill="1" applyBorder="1" applyAlignment="1">
      <alignment horizontal="left" vertical="center"/>
    </xf>
    <xf numFmtId="0" fontId="8" fillId="0" borderId="0" xfId="6" applyFont="1" applyAlignment="1">
      <alignment vertical="center"/>
    </xf>
    <xf numFmtId="0" fontId="3" fillId="17" borderId="4" xfId="6" applyFont="1" applyFill="1" applyBorder="1" applyAlignment="1">
      <alignment horizontal="left" vertical="center" indent="1"/>
    </xf>
    <xf numFmtId="0" fontId="8" fillId="17" borderId="0" xfId="6" applyFont="1" applyFill="1" applyBorder="1" applyAlignment="1">
      <alignment horizontal="left" vertical="center" indent="1"/>
    </xf>
    <xf numFmtId="0" fontId="3" fillId="17" borderId="40" xfId="6" applyFont="1" applyFill="1" applyBorder="1" applyAlignment="1">
      <alignment horizontal="left" vertical="center" indent="1"/>
    </xf>
    <xf numFmtId="0" fontId="9" fillId="17" borderId="41" xfId="6" applyFont="1" applyFill="1" applyBorder="1" applyAlignment="1">
      <alignment horizontal="left" vertical="center" indent="1"/>
    </xf>
    <xf numFmtId="0" fontId="8" fillId="17" borderId="18" xfId="6" applyFont="1" applyFill="1" applyBorder="1" applyAlignment="1">
      <alignment horizontal="left" vertical="center" indent="1"/>
    </xf>
    <xf numFmtId="0" fontId="8" fillId="0" borderId="0" xfId="6" applyFont="1" applyFill="1" applyAlignment="1">
      <alignment vertical="center"/>
    </xf>
    <xf numFmtId="0" fontId="46" fillId="0" borderId="0" xfId="6" applyFont="1" applyAlignment="1">
      <alignment vertical="center"/>
    </xf>
    <xf numFmtId="0" fontId="8" fillId="17" borderId="6" xfId="6" applyFont="1" applyFill="1" applyBorder="1" applyAlignment="1">
      <alignment vertical="center"/>
    </xf>
    <xf numFmtId="0" fontId="9" fillId="17" borderId="7" xfId="6" applyFont="1" applyFill="1" applyBorder="1" applyAlignment="1">
      <alignment vertical="center" wrapText="1"/>
    </xf>
    <xf numFmtId="0" fontId="47" fillId="14" borderId="12" xfId="6" applyFont="1" applyFill="1" applyBorder="1" applyAlignment="1">
      <alignment horizontal="center" vertical="center"/>
    </xf>
    <xf numFmtId="0" fontId="3" fillId="17" borderId="41" xfId="6" applyFont="1" applyFill="1" applyBorder="1" applyAlignment="1">
      <alignment horizontal="left" vertical="center" wrapText="1"/>
    </xf>
    <xf numFmtId="0" fontId="3" fillId="17" borderId="18" xfId="6" applyFont="1" applyFill="1" applyBorder="1" applyAlignment="1">
      <alignment horizontal="left" vertical="center" wrapText="1"/>
    </xf>
    <xf numFmtId="0" fontId="8" fillId="8" borderId="18" xfId="6" applyFont="1" applyFill="1" applyBorder="1" applyAlignment="1">
      <alignment horizontal="center" vertical="center" wrapText="1"/>
    </xf>
    <xf numFmtId="0" fontId="8" fillId="8" borderId="36" xfId="6" applyFont="1" applyFill="1" applyBorder="1" applyAlignment="1">
      <alignment horizontal="center" vertical="center" wrapText="1"/>
    </xf>
    <xf numFmtId="0" fontId="48" fillId="17" borderId="7" xfId="6" applyFont="1" applyFill="1" applyBorder="1" applyAlignment="1">
      <alignment horizontal="center" vertical="center" wrapText="1"/>
    </xf>
    <xf numFmtId="0" fontId="31" fillId="17" borderId="6" xfId="0" applyFont="1" applyFill="1" applyBorder="1" applyAlignment="1">
      <alignment horizontal="left" vertical="top" wrapText="1"/>
    </xf>
    <xf numFmtId="0" fontId="31" fillId="17" borderId="7" xfId="0" applyFont="1" applyFill="1" applyBorder="1" applyAlignment="1">
      <alignment horizontal="left" vertical="top" wrapText="1"/>
    </xf>
    <xf numFmtId="0" fontId="31" fillId="17" borderId="8" xfId="0" applyFont="1" applyFill="1" applyBorder="1" applyAlignment="1">
      <alignment horizontal="left" vertical="top" wrapText="1"/>
    </xf>
    <xf numFmtId="0" fontId="8" fillId="17" borderId="60" xfId="6" applyFont="1" applyFill="1" applyBorder="1" applyAlignment="1">
      <alignment horizontal="center" vertical="center" wrapText="1"/>
    </xf>
    <xf numFmtId="0" fontId="8" fillId="17" borderId="30" xfId="6" applyFont="1" applyFill="1" applyBorder="1" applyAlignment="1">
      <alignment horizontal="center" vertical="center" wrapText="1"/>
    </xf>
    <xf numFmtId="0" fontId="8" fillId="17" borderId="61" xfId="6" applyFont="1" applyFill="1" applyBorder="1" applyAlignment="1">
      <alignment horizontal="center" vertical="center" wrapText="1"/>
    </xf>
    <xf numFmtId="0" fontId="3" fillId="17" borderId="29" xfId="6" applyFont="1" applyFill="1" applyBorder="1" applyAlignment="1">
      <alignment horizontal="left" vertical="center" wrapText="1"/>
    </xf>
    <xf numFmtId="0" fontId="3" fillId="17" borderId="62" xfId="6" applyFont="1" applyFill="1" applyBorder="1" applyAlignment="1">
      <alignment horizontal="left" vertical="center" wrapText="1"/>
    </xf>
    <xf numFmtId="0" fontId="21" fillId="8" borderId="18" xfId="6" applyFont="1" applyFill="1" applyBorder="1" applyAlignment="1">
      <alignment horizontal="center" vertical="center" wrapText="1"/>
    </xf>
    <xf numFmtId="0" fontId="21" fillId="8" borderId="36" xfId="6" applyFont="1" applyFill="1" applyBorder="1" applyAlignment="1">
      <alignment horizontal="center" vertical="center" wrapText="1"/>
    </xf>
    <xf numFmtId="0" fontId="3" fillId="17" borderId="23" xfId="6" applyFont="1" applyFill="1" applyBorder="1" applyAlignment="1">
      <alignment horizontal="left" vertical="center" wrapText="1"/>
    </xf>
    <xf numFmtId="0" fontId="3" fillId="17" borderId="25" xfId="6" applyFont="1" applyFill="1" applyBorder="1" applyAlignment="1">
      <alignment horizontal="left" vertical="center" wrapText="1"/>
    </xf>
    <xf numFmtId="0" fontId="8" fillId="8" borderId="24" xfId="6" applyFont="1" applyFill="1" applyBorder="1" applyAlignment="1">
      <alignment horizontal="center" vertical="center" wrapText="1"/>
    </xf>
    <xf numFmtId="6" fontId="8" fillId="0" borderId="36" xfId="6" applyNumberFormat="1" applyFont="1" applyFill="1" applyBorder="1" applyAlignment="1">
      <alignment horizontal="center" vertical="center" wrapText="1"/>
    </xf>
    <xf numFmtId="6" fontId="8" fillId="0" borderId="24" xfId="6" applyNumberFormat="1" applyFont="1" applyFill="1" applyBorder="1" applyAlignment="1">
      <alignment horizontal="center" vertical="center" wrapText="1"/>
    </xf>
    <xf numFmtId="0" fontId="1" fillId="17" borderId="18" xfId="6" applyFont="1" applyFill="1" applyBorder="1" applyAlignment="1">
      <alignment horizontal="left" vertical="center" wrapText="1"/>
    </xf>
    <xf numFmtId="0" fontId="9" fillId="17" borderId="18" xfId="6" applyFont="1" applyFill="1" applyBorder="1" applyAlignment="1">
      <alignment horizontal="left" vertical="center" wrapText="1"/>
    </xf>
    <xf numFmtId="170" fontId="8" fillId="17" borderId="60" xfId="6" applyNumberFormat="1" applyFont="1" applyFill="1" applyBorder="1" applyAlignment="1">
      <alignment horizontal="left" vertical="center" wrapText="1"/>
    </xf>
    <xf numFmtId="170" fontId="8" fillId="17" borderId="30" xfId="6" applyNumberFormat="1" applyFont="1" applyFill="1" applyBorder="1" applyAlignment="1">
      <alignment horizontal="left" vertical="center" wrapText="1"/>
    </xf>
    <xf numFmtId="170" fontId="8" fillId="17" borderId="61" xfId="6" applyNumberFormat="1" applyFont="1" applyFill="1" applyBorder="1" applyAlignment="1">
      <alignment horizontal="left" vertical="center" wrapText="1"/>
    </xf>
    <xf numFmtId="0" fontId="3" fillId="2" borderId="6" xfId="6" applyFont="1" applyFill="1" applyBorder="1" applyAlignment="1">
      <alignment horizontal="left" vertical="center"/>
    </xf>
    <xf numFmtId="0" fontId="3" fillId="2" borderId="7" xfId="6" applyFont="1" applyFill="1" applyBorder="1" applyAlignment="1">
      <alignment horizontal="left" vertical="center"/>
    </xf>
    <xf numFmtId="0" fontId="3" fillId="12" borderId="6" xfId="6" applyFont="1" applyFill="1" applyBorder="1" applyAlignment="1">
      <alignment horizontal="left" vertical="center" wrapText="1"/>
    </xf>
    <xf numFmtId="0" fontId="8" fillId="12" borderId="7" xfId="6" applyFont="1" applyFill="1" applyBorder="1" applyAlignment="1">
      <alignment vertical="center"/>
    </xf>
    <xf numFmtId="0" fontId="8" fillId="12" borderId="8" xfId="6" applyFont="1" applyFill="1" applyBorder="1" applyAlignment="1">
      <alignment vertical="center"/>
    </xf>
    <xf numFmtId="0" fontId="3" fillId="17" borderId="6" xfId="6" applyFont="1" applyFill="1" applyBorder="1" applyAlignment="1">
      <alignment horizontal="left" vertical="center" wrapText="1"/>
    </xf>
    <xf numFmtId="0" fontId="3" fillId="17" borderId="7" xfId="6" applyFont="1" applyFill="1" applyBorder="1" applyAlignment="1">
      <alignment horizontal="left" vertical="center" wrapText="1"/>
    </xf>
    <xf numFmtId="0" fontId="3" fillId="17" borderId="8" xfId="6" applyFont="1" applyFill="1" applyBorder="1" applyAlignment="1">
      <alignment horizontal="left" vertical="center" wrapText="1"/>
    </xf>
    <xf numFmtId="0" fontId="34" fillId="2" borderId="1" xfId="6" applyFont="1" applyFill="1" applyBorder="1" applyAlignment="1">
      <alignment horizontal="left" vertical="center" wrapText="1" shrinkToFit="1"/>
    </xf>
    <xf numFmtId="0" fontId="36" fillId="2" borderId="2" xfId="6" applyFont="1" applyFill="1" applyBorder="1" applyAlignment="1">
      <alignment horizontal="left" vertical="center" shrinkToFit="1"/>
    </xf>
    <xf numFmtId="0" fontId="36" fillId="2" borderId="3" xfId="6" applyFont="1" applyFill="1" applyBorder="1" applyAlignment="1">
      <alignment horizontal="left" vertical="center" shrinkToFit="1"/>
    </xf>
    <xf numFmtId="0" fontId="37" fillId="2" borderId="50" xfId="6" applyFont="1" applyFill="1" applyBorder="1" applyAlignment="1">
      <alignment horizontal="center" vertical="center"/>
    </xf>
    <xf numFmtId="0" fontId="37" fillId="2" borderId="49" xfId="6" applyFont="1" applyFill="1" applyBorder="1" applyAlignment="1">
      <alignment horizontal="center" vertical="center"/>
    </xf>
    <xf numFmtId="0" fontId="38" fillId="2" borderId="9" xfId="6" applyFont="1" applyFill="1" applyBorder="1" applyAlignment="1">
      <alignment horizontal="left" vertical="center"/>
    </xf>
    <xf numFmtId="0" fontId="38" fillId="2" borderId="10" xfId="6" applyFont="1" applyFill="1" applyBorder="1" applyAlignment="1">
      <alignment horizontal="left" vertical="center"/>
    </xf>
    <xf numFmtId="0" fontId="39" fillId="0" borderId="55" xfId="6" applyFont="1" applyFill="1" applyBorder="1" applyAlignment="1">
      <alignment horizontal="center" vertical="center" wrapText="1"/>
    </xf>
    <xf numFmtId="0" fontId="40" fillId="2" borderId="50" xfId="6" applyFont="1" applyFill="1" applyBorder="1" applyAlignment="1">
      <alignment horizontal="center" vertical="center" textRotation="255" wrapText="1"/>
    </xf>
    <xf numFmtId="0" fontId="40" fillId="2" borderId="49" xfId="6" applyFont="1" applyFill="1" applyBorder="1" applyAlignment="1">
      <alignment horizontal="center" vertical="center" textRotation="255" wrapText="1"/>
    </xf>
    <xf numFmtId="170" fontId="11" fillId="18" borderId="56" xfId="6" applyNumberFormat="1" applyFont="1" applyFill="1" applyBorder="1" applyAlignment="1">
      <alignment horizontal="center" vertical="center"/>
    </xf>
    <xf numFmtId="170" fontId="11" fillId="18" borderId="2" xfId="6" applyNumberFormat="1" applyFont="1" applyFill="1" applyBorder="1" applyAlignment="1">
      <alignment horizontal="center" vertical="center"/>
    </xf>
    <xf numFmtId="0" fontId="8" fillId="17" borderId="36" xfId="7" applyFont="1" applyFill="1" applyBorder="1" applyAlignment="1" applyProtection="1">
      <alignment horizontal="center" vertical="center" wrapText="1"/>
    </xf>
    <xf numFmtId="0" fontId="8" fillId="17" borderId="24" xfId="7" applyFont="1" applyFill="1" applyBorder="1" applyAlignment="1" applyProtection="1">
      <alignment horizontal="center" vertical="center"/>
    </xf>
    <xf numFmtId="170" fontId="3" fillId="17" borderId="18" xfId="6" applyNumberFormat="1" applyFont="1" applyFill="1" applyBorder="1" applyAlignment="1">
      <alignment horizontal="center" vertical="center"/>
    </xf>
    <xf numFmtId="170" fontId="3" fillId="17" borderId="36" xfId="6" applyNumberFormat="1" applyFont="1" applyFill="1" applyBorder="1" applyAlignment="1">
      <alignment horizontal="center" vertical="center"/>
    </xf>
    <xf numFmtId="170" fontId="3" fillId="17" borderId="24" xfId="6" applyNumberFormat="1" applyFont="1" applyFill="1" applyBorder="1" applyAlignment="1">
      <alignment horizontal="center" vertical="center"/>
    </xf>
    <xf numFmtId="0" fontId="3" fillId="17" borderId="51" xfId="6" applyFont="1" applyFill="1" applyBorder="1" applyAlignment="1">
      <alignment horizontal="left" vertical="center" wrapText="1"/>
    </xf>
    <xf numFmtId="0" fontId="3" fillId="17" borderId="57" xfId="6" applyFont="1" applyFill="1" applyBorder="1" applyAlignment="1">
      <alignment horizontal="left" vertical="center" wrapText="1"/>
    </xf>
    <xf numFmtId="0" fontId="8" fillId="17" borderId="58" xfId="6" applyFont="1" applyFill="1" applyBorder="1" applyAlignment="1">
      <alignment horizontal="center" vertical="center" wrapText="1"/>
    </xf>
    <xf numFmtId="0" fontId="8" fillId="17" borderId="59" xfId="6" applyFont="1" applyFill="1" applyBorder="1" applyAlignment="1">
      <alignment horizontal="center" vertical="center" wrapText="1"/>
    </xf>
    <xf numFmtId="170" fontId="42" fillId="17" borderId="36" xfId="8" applyNumberFormat="1" applyFill="1" applyBorder="1" applyAlignment="1" applyProtection="1">
      <alignment horizontal="left" vertical="center"/>
    </xf>
    <xf numFmtId="170" fontId="3" fillId="17" borderId="24" xfId="7" applyNumberFormat="1" applyFont="1" applyFill="1" applyBorder="1" applyAlignment="1" applyProtection="1">
      <alignment horizontal="left" vertical="center"/>
    </xf>
    <xf numFmtId="0" fontId="9" fillId="17" borderId="41" xfId="6" applyFont="1" applyFill="1" applyBorder="1" applyAlignment="1">
      <alignment horizontal="left" vertical="center" wrapText="1"/>
    </xf>
    <xf numFmtId="170" fontId="8" fillId="17" borderId="36" xfId="7" applyNumberFormat="1" applyFont="1" applyFill="1" applyBorder="1" applyAlignment="1" applyProtection="1">
      <alignment horizontal="left" vertical="center"/>
    </xf>
    <xf numFmtId="170" fontId="8" fillId="17" borderId="24" xfId="7" applyNumberFormat="1" applyFont="1" applyFill="1" applyBorder="1" applyAlignment="1" applyProtection="1">
      <alignment horizontal="left" vertical="center"/>
    </xf>
    <xf numFmtId="170" fontId="8" fillId="17" borderId="36" xfId="6" applyNumberFormat="1" applyFont="1" applyFill="1" applyBorder="1" applyAlignment="1">
      <alignment horizontal="left" vertical="top" wrapText="1"/>
    </xf>
    <xf numFmtId="170" fontId="8" fillId="17" borderId="24" xfId="6" applyNumberFormat="1" applyFont="1" applyFill="1" applyBorder="1" applyAlignment="1">
      <alignment horizontal="left" vertical="top" wrapText="1"/>
    </xf>
    <xf numFmtId="164" fontId="9" fillId="0" borderId="23" xfId="3" applyNumberFormat="1" applyFont="1" applyFill="1" applyBorder="1" applyAlignment="1">
      <alignment horizontal="center" vertical="center" shrinkToFit="1"/>
    </xf>
    <xf numFmtId="164" fontId="9" fillId="0" borderId="24" xfId="3" applyNumberFormat="1" applyFont="1" applyFill="1" applyBorder="1" applyAlignment="1">
      <alignment horizontal="center" vertical="center" shrinkToFit="1"/>
    </xf>
    <xf numFmtId="164" fontId="9" fillId="0" borderId="25" xfId="3" applyNumberFormat="1" applyFont="1" applyFill="1" applyBorder="1" applyAlignment="1">
      <alignment horizontal="center" vertical="center" shrinkToFit="1"/>
    </xf>
    <xf numFmtId="0" fontId="9" fillId="0" borderId="27" xfId="3" applyFont="1" applyFill="1" applyBorder="1" applyAlignment="1">
      <alignment horizontal="center" vertical="center" wrapText="1"/>
    </xf>
    <xf numFmtId="0" fontId="9" fillId="0" borderId="43" xfId="3" applyFont="1" applyFill="1" applyBorder="1" applyAlignment="1">
      <alignment horizontal="center" vertical="center" wrapText="1"/>
    </xf>
    <xf numFmtId="164" fontId="9" fillId="0" borderId="23" xfId="3" applyNumberFormat="1" applyFont="1" applyBorder="1" applyAlignment="1">
      <alignment horizontal="center" vertical="center" shrinkToFit="1"/>
    </xf>
    <xf numFmtId="164" fontId="9" fillId="0" borderId="24" xfId="3" applyNumberFormat="1" applyFont="1" applyBorder="1" applyAlignment="1">
      <alignment horizontal="center" vertical="center" shrinkToFit="1"/>
    </xf>
    <xf numFmtId="0" fontId="5" fillId="0" borderId="2" xfId="3" applyFont="1" applyBorder="1" applyAlignment="1">
      <alignment horizontal="center" vertical="center" wrapText="1"/>
    </xf>
    <xf numFmtId="44" fontId="12" fillId="2" borderId="6" xfId="1" applyFont="1" applyFill="1" applyBorder="1" applyAlignment="1">
      <alignment horizontal="center" vertical="center" shrinkToFit="1"/>
    </xf>
    <xf numFmtId="44" fontId="12" fillId="2" borderId="7" xfId="1" applyFont="1" applyFill="1" applyBorder="1" applyAlignment="1">
      <alignment horizontal="center" vertical="center" shrinkToFit="1"/>
    </xf>
    <xf numFmtId="44" fontId="12" fillId="2" borderId="8" xfId="1" applyFont="1" applyFill="1" applyBorder="1" applyAlignment="1">
      <alignment horizontal="center" vertical="center" shrinkToFit="1"/>
    </xf>
    <xf numFmtId="0" fontId="16" fillId="0" borderId="10" xfId="3" applyFont="1" applyFill="1" applyBorder="1" applyAlignment="1">
      <alignment horizontal="center" vertical="center" wrapText="1"/>
    </xf>
    <xf numFmtId="0" fontId="11" fillId="3" borderId="6" xfId="3" applyFont="1" applyFill="1" applyBorder="1" applyAlignment="1">
      <alignment horizontal="left" vertical="center" wrapText="1" shrinkToFit="1"/>
    </xf>
    <xf numFmtId="0" fontId="11" fillId="3" borderId="7" xfId="3" applyFont="1" applyFill="1" applyBorder="1" applyAlignment="1">
      <alignment horizontal="left" vertical="center" shrinkToFit="1"/>
    </xf>
    <xf numFmtId="0" fontId="11" fillId="3" borderId="8" xfId="3" applyFont="1" applyFill="1" applyBorder="1" applyAlignment="1">
      <alignment horizontal="left" vertical="center" shrinkToFit="1"/>
    </xf>
    <xf numFmtId="164" fontId="9" fillId="0" borderId="29" xfId="3" applyNumberFormat="1" applyFont="1" applyBorder="1" applyAlignment="1">
      <alignment horizontal="center" vertical="center" shrinkToFit="1"/>
    </xf>
    <xf numFmtId="164" fontId="9" fillId="0" borderId="30" xfId="3" applyNumberFormat="1" applyFont="1" applyBorder="1" applyAlignment="1">
      <alignment horizontal="center" vertical="center" shrinkToFit="1"/>
    </xf>
    <xf numFmtId="164" fontId="9" fillId="0" borderId="36" xfId="3" applyNumberFormat="1" applyFont="1" applyBorder="1" applyAlignment="1">
      <alignment horizontal="center" vertical="center" shrinkToFit="1"/>
    </xf>
    <xf numFmtId="0" fontId="16" fillId="0" borderId="0" xfId="3" applyFont="1" applyFill="1" applyBorder="1" applyAlignment="1">
      <alignment horizontal="center" vertical="center" wrapText="1"/>
    </xf>
    <xf numFmtId="0" fontId="11" fillId="3" borderId="1" xfId="3" applyFont="1" applyFill="1" applyBorder="1" applyAlignment="1">
      <alignment horizontal="left" vertical="center" wrapText="1" shrinkToFit="1"/>
    </xf>
    <xf numFmtId="0" fontId="11" fillId="3" borderId="2" xfId="3" applyFont="1" applyFill="1" applyBorder="1" applyAlignment="1">
      <alignment horizontal="left" vertical="center" wrapText="1" shrinkToFit="1"/>
    </xf>
    <xf numFmtId="0" fontId="11" fillId="3" borderId="3" xfId="3" applyFont="1" applyFill="1" applyBorder="1" applyAlignment="1">
      <alignment horizontal="left" vertical="center" wrapText="1" shrinkToFit="1"/>
    </xf>
    <xf numFmtId="0" fontId="8" fillId="8" borderId="6" xfId="5" applyFont="1" applyFill="1" applyBorder="1" applyAlignment="1">
      <alignment horizontal="center" vertical="center" wrapText="1"/>
    </xf>
    <xf numFmtId="0" fontId="8" fillId="8" borderId="7" xfId="5" applyFont="1" applyFill="1" applyBorder="1" applyAlignment="1">
      <alignment horizontal="center" vertical="center" wrapText="1"/>
    </xf>
    <xf numFmtId="0" fontId="8" fillId="8" borderId="8" xfId="5" applyFont="1" applyFill="1" applyBorder="1" applyAlignment="1">
      <alignment horizontal="center" vertical="center" wrapText="1"/>
    </xf>
    <xf numFmtId="0" fontId="12" fillId="16" borderId="1" xfId="5" applyFont="1" applyFill="1" applyBorder="1" applyAlignment="1">
      <alignment horizontal="center" vertical="center"/>
    </xf>
    <xf numFmtId="0" fontId="12" fillId="16" borderId="2" xfId="5" applyFont="1" applyFill="1" applyBorder="1" applyAlignment="1">
      <alignment horizontal="center" vertical="center"/>
    </xf>
    <xf numFmtId="0" fontId="12" fillId="16" borderId="3" xfId="5" applyFont="1" applyFill="1" applyBorder="1" applyAlignment="1">
      <alignment horizontal="center" vertical="center"/>
    </xf>
    <xf numFmtId="0" fontId="12" fillId="16" borderId="9" xfId="5" applyFont="1" applyFill="1" applyBorder="1" applyAlignment="1">
      <alignment horizontal="center" vertical="center"/>
    </xf>
    <xf numFmtId="0" fontId="12" fillId="16" borderId="10" xfId="5" applyFont="1" applyFill="1" applyBorder="1" applyAlignment="1">
      <alignment horizontal="center" vertical="center"/>
    </xf>
    <xf numFmtId="0" fontId="12" fillId="16" borderId="11" xfId="5" applyFont="1" applyFill="1" applyBorder="1" applyAlignment="1">
      <alignment horizontal="center" vertical="center"/>
    </xf>
    <xf numFmtId="0" fontId="11" fillId="6" borderId="6" xfId="3" applyFont="1" applyFill="1" applyBorder="1" applyAlignment="1">
      <alignment horizontal="center" vertical="center" wrapText="1" shrinkToFit="1"/>
    </xf>
    <xf numFmtId="0" fontId="11" fillId="6" borderId="7" xfId="3" applyFont="1" applyFill="1" applyBorder="1" applyAlignment="1">
      <alignment horizontal="center" vertical="center" wrapText="1" shrinkToFit="1"/>
    </xf>
    <xf numFmtId="0" fontId="11" fillId="6" borderId="8" xfId="3" applyFont="1" applyFill="1" applyBorder="1" applyAlignment="1">
      <alignment horizontal="center" vertical="center" wrapText="1" shrinkToFit="1"/>
    </xf>
    <xf numFmtId="0" fontId="3" fillId="16" borderId="1" xfId="5" applyFont="1" applyFill="1" applyBorder="1" applyAlignment="1">
      <alignment horizontal="center" vertical="center"/>
    </xf>
    <xf numFmtId="0" fontId="3" fillId="16" borderId="9" xfId="5" applyFont="1" applyFill="1" applyBorder="1" applyAlignment="1">
      <alignment horizontal="center" vertical="center"/>
    </xf>
    <xf numFmtId="0" fontId="3" fillId="0" borderId="50" xfId="5" applyFont="1" applyBorder="1" applyAlignment="1">
      <alignment horizontal="center" vertical="center" wrapText="1"/>
    </xf>
    <xf numFmtId="0" fontId="3" fillId="0" borderId="53" xfId="5" applyFont="1" applyBorder="1" applyAlignment="1">
      <alignment horizontal="center" vertical="center" wrapText="1"/>
    </xf>
    <xf numFmtId="0" fontId="3" fillId="0" borderId="51" xfId="5" applyFont="1" applyBorder="1" applyAlignment="1">
      <alignment horizontal="center" vertical="center"/>
    </xf>
    <xf numFmtId="0" fontId="3" fillId="0" borderId="52" xfId="5" applyFont="1" applyBorder="1" applyAlignment="1">
      <alignment horizontal="center" vertical="center"/>
    </xf>
  </cellXfs>
  <cellStyles count="10">
    <cellStyle name="Lien hypertexte" xfId="8" builtinId="8"/>
    <cellStyle name="Lien hypertexte 3" xfId="7"/>
    <cellStyle name="Lien hypertexte visité" xfId="9" builtinId="9" hidden="1"/>
    <cellStyle name="Monétaire" xfId="1" builtinId="4"/>
    <cellStyle name="Normal" xfId="0" builtinId="0"/>
    <cellStyle name="Normal 2" xfId="5"/>
    <cellStyle name="Normal 3 2" xfId="6"/>
    <cellStyle name="Normal 4" xfId="4"/>
    <cellStyle name="Normal_Copie de CHOIX FSSEURS PAPETERIE - 6 AVRIL 2011" xfId="3"/>
    <cellStyle name="Pourcentage"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60325</xdr:colOff>
      <xdr:row>22</xdr:row>
      <xdr:rowOff>66674</xdr:rowOff>
    </xdr:from>
    <xdr:to>
      <xdr:col>1</xdr:col>
      <xdr:colOff>228600</xdr:colOff>
      <xdr:row>22</xdr:row>
      <xdr:rowOff>431799</xdr:rowOff>
    </xdr:to>
    <xdr:pic>
      <xdr:nvPicPr>
        <xdr:cNvPr id="2" name="Picture 3" descr="Copie de logo gael RVB AB">
          <a:extLst>
            <a:ext uri="{FF2B5EF4-FFF2-40B4-BE49-F238E27FC236}">
              <a16:creationId xmlns="" xmlns:a16="http://schemas.microsoft.com/office/drawing/2014/main" id="{7CF172FB-3D46-4F57-B948-5144F61336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 y="10874374"/>
          <a:ext cx="1222375" cy="36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873125</xdr:colOff>
      <xdr:row>0</xdr:row>
      <xdr:rowOff>190500</xdr:rowOff>
    </xdr:to>
    <xdr:pic>
      <xdr:nvPicPr>
        <xdr:cNvPr id="2" name="Picture 9" descr="Copie de logo gael RVB AB">
          <a:extLst>
            <a:ext uri="{FF2B5EF4-FFF2-40B4-BE49-F238E27FC236}">
              <a16:creationId xmlns="" xmlns:a16="http://schemas.microsoft.com/office/drawing/2014/main" id="{474544CB-6960-4849-B032-F2009942C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43025"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88899</xdr:colOff>
      <xdr:row>0</xdr:row>
      <xdr:rowOff>38100</xdr:rowOff>
    </xdr:from>
    <xdr:to>
      <xdr:col>0</xdr:col>
      <xdr:colOff>1270000</xdr:colOff>
      <xdr:row>1</xdr:row>
      <xdr:rowOff>38100</xdr:rowOff>
    </xdr:to>
    <xdr:pic>
      <xdr:nvPicPr>
        <xdr:cNvPr id="2" name="Picture 9" descr="Copie de logo gael RVB AB">
          <a:extLst>
            <a:ext uri="{FF2B5EF4-FFF2-40B4-BE49-F238E27FC236}">
              <a16:creationId xmlns="" xmlns:a16="http://schemas.microsoft.com/office/drawing/2014/main" id="{3DE2E4AE-6D9A-4D2A-AED3-07CF0A45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99" y="38100"/>
          <a:ext cx="118110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876300</xdr:colOff>
      <xdr:row>1</xdr:row>
      <xdr:rowOff>38100</xdr:rowOff>
    </xdr:to>
    <xdr:pic>
      <xdr:nvPicPr>
        <xdr:cNvPr id="2" name="Picture 1" descr="Copie de logo gael RVB AB">
          <a:extLst>
            <a:ext uri="{FF2B5EF4-FFF2-40B4-BE49-F238E27FC236}">
              <a16:creationId xmlns="" xmlns:a16="http://schemas.microsoft.com/office/drawing/2014/main" id="{A248A725-F9BF-47CE-AA4D-91B317DD6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2858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66675</xdr:rowOff>
    </xdr:from>
    <xdr:to>
      <xdr:col>0</xdr:col>
      <xdr:colOff>876300</xdr:colOff>
      <xdr:row>1</xdr:row>
      <xdr:rowOff>38100</xdr:rowOff>
    </xdr:to>
    <xdr:pic>
      <xdr:nvPicPr>
        <xdr:cNvPr id="3" name="Picture 1" descr="Copie de logo gael RVB AB">
          <a:extLst>
            <a:ext uri="{FF2B5EF4-FFF2-40B4-BE49-F238E27FC236}">
              <a16:creationId xmlns="" xmlns:a16="http://schemas.microsoft.com/office/drawing/2014/main" id="{9E23850A-5635-444E-AA06-17C9AE480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2858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ntact@papeteries-d-arvor.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66FF"/>
  </sheetPr>
  <dimension ref="A1:J26"/>
  <sheetViews>
    <sheetView topLeftCell="A11" workbookViewId="0">
      <selection activeCell="A14" sqref="A14:F14"/>
    </sheetView>
  </sheetViews>
  <sheetFormatPr baseColWidth="10" defaultColWidth="9.85546875" defaultRowHeight="15" x14ac:dyDescent="0"/>
  <cols>
    <col min="1" max="1" width="11.85546875" style="281" customWidth="1"/>
    <col min="2" max="2" width="15.140625" style="281" customWidth="1"/>
    <col min="3" max="3" width="14.42578125" style="281" customWidth="1"/>
    <col min="4" max="6" width="11.85546875" style="281" customWidth="1"/>
    <col min="7" max="7" width="8.42578125" style="281" customWidth="1"/>
    <col min="8" max="16384" width="9.85546875" style="281"/>
  </cols>
  <sheetData>
    <row r="1" spans="1:10" ht="21">
      <c r="A1" s="325" t="s">
        <v>821</v>
      </c>
      <c r="B1" s="326"/>
      <c r="C1" s="326"/>
      <c r="D1" s="326"/>
      <c r="E1" s="326"/>
      <c r="F1" s="327"/>
      <c r="G1" s="328">
        <v>2</v>
      </c>
    </row>
    <row r="2" spans="1:10" ht="19" thickBot="1">
      <c r="A2" s="330" t="s">
        <v>822</v>
      </c>
      <c r="B2" s="331"/>
      <c r="C2" s="331"/>
      <c r="D2" s="331"/>
      <c r="E2" s="331"/>
      <c r="F2" s="331"/>
      <c r="G2" s="329"/>
    </row>
    <row r="3" spans="1:10" ht="16" thickBot="1">
      <c r="A3" s="282"/>
      <c r="B3" s="283"/>
      <c r="C3" s="283"/>
      <c r="D3" s="283"/>
      <c r="E3" s="332"/>
      <c r="F3" s="332"/>
      <c r="G3" s="333" t="s">
        <v>823</v>
      </c>
    </row>
    <row r="4" spans="1:10" ht="16" thickBot="1">
      <c r="A4" s="317" t="s">
        <v>824</v>
      </c>
      <c r="B4" s="318"/>
      <c r="C4" s="318"/>
      <c r="D4" s="318"/>
      <c r="E4" s="318"/>
      <c r="F4" s="318"/>
      <c r="G4" s="334"/>
    </row>
    <row r="5" spans="1:10" ht="37" customHeight="1">
      <c r="A5" s="284" t="s">
        <v>825</v>
      </c>
      <c r="B5" s="335" t="s">
        <v>826</v>
      </c>
      <c r="C5" s="336"/>
      <c r="D5" s="336"/>
      <c r="E5" s="336"/>
      <c r="F5" s="336"/>
      <c r="G5" s="334"/>
    </row>
    <row r="6" spans="1:10" ht="27" customHeight="1">
      <c r="A6" s="285" t="s">
        <v>827</v>
      </c>
      <c r="B6" s="337" t="s">
        <v>828</v>
      </c>
      <c r="C6" s="338"/>
      <c r="D6" s="338"/>
      <c r="E6" s="338"/>
      <c r="F6" s="338"/>
      <c r="G6" s="334"/>
    </row>
    <row r="7" spans="1:10" ht="22" customHeight="1">
      <c r="A7" s="285" t="s">
        <v>829</v>
      </c>
      <c r="B7" s="339" t="s">
        <v>830</v>
      </c>
      <c r="C7" s="340"/>
      <c r="D7" s="286" t="s">
        <v>831</v>
      </c>
      <c r="E7" s="340"/>
      <c r="F7" s="341"/>
      <c r="G7" s="334"/>
    </row>
    <row r="8" spans="1:10" ht="25" customHeight="1">
      <c r="A8" s="285" t="s">
        <v>832</v>
      </c>
      <c r="B8" s="346" t="s">
        <v>833</v>
      </c>
      <c r="C8" s="347"/>
      <c r="D8" s="347"/>
      <c r="E8" s="347"/>
      <c r="F8" s="347"/>
      <c r="G8" s="334"/>
    </row>
    <row r="9" spans="1:10" ht="37" customHeight="1">
      <c r="A9" s="348" t="s">
        <v>834</v>
      </c>
      <c r="B9" s="349" t="s">
        <v>835</v>
      </c>
      <c r="C9" s="350"/>
      <c r="D9" s="350"/>
      <c r="E9" s="350"/>
      <c r="F9" s="350"/>
      <c r="G9" s="334"/>
    </row>
    <row r="10" spans="1:10" ht="92" customHeight="1">
      <c r="A10" s="348"/>
      <c r="B10" s="351" t="s">
        <v>836</v>
      </c>
      <c r="C10" s="352"/>
      <c r="D10" s="352"/>
      <c r="E10" s="352"/>
      <c r="F10" s="352"/>
      <c r="G10" s="334"/>
    </row>
    <row r="11" spans="1:10" ht="92" customHeight="1" thickBot="1">
      <c r="A11" s="312" t="s">
        <v>837</v>
      </c>
      <c r="B11" s="313"/>
      <c r="C11" s="314" t="s">
        <v>838</v>
      </c>
      <c r="D11" s="315"/>
      <c r="E11" s="315"/>
      <c r="F11" s="316"/>
      <c r="G11" s="334"/>
    </row>
    <row r="12" spans="1:10" ht="15" customHeight="1" thickBot="1">
      <c r="A12" s="317" t="s">
        <v>839</v>
      </c>
      <c r="B12" s="318"/>
      <c r="C12" s="318"/>
      <c r="D12" s="318"/>
      <c r="E12" s="318"/>
      <c r="F12" s="318"/>
      <c r="G12" s="334"/>
    </row>
    <row r="13" spans="1:10" ht="159" customHeight="1" thickBot="1">
      <c r="A13" s="319" t="s">
        <v>857</v>
      </c>
      <c r="B13" s="320"/>
      <c r="C13" s="320"/>
      <c r="D13" s="320"/>
      <c r="E13" s="320"/>
      <c r="F13" s="321"/>
      <c r="G13" s="334"/>
    </row>
    <row r="14" spans="1:10" ht="26" customHeight="1" thickBot="1">
      <c r="A14" s="322" t="s">
        <v>840</v>
      </c>
      <c r="B14" s="323"/>
      <c r="C14" s="323"/>
      <c r="D14" s="323"/>
      <c r="E14" s="323"/>
      <c r="F14" s="324"/>
      <c r="G14" s="334"/>
      <c r="J14" s="287"/>
    </row>
    <row r="15" spans="1:10" ht="47" customHeight="1" thickBot="1">
      <c r="A15" s="292" t="s">
        <v>841</v>
      </c>
      <c r="B15" s="293"/>
      <c r="C15" s="305" t="s">
        <v>842</v>
      </c>
      <c r="D15" s="305"/>
      <c r="E15" s="305"/>
      <c r="F15" s="306"/>
      <c r="G15" s="334"/>
      <c r="I15" s="288"/>
    </row>
    <row r="16" spans="1:10" ht="33" customHeight="1">
      <c r="A16" s="342" t="s">
        <v>843</v>
      </c>
      <c r="B16" s="343"/>
      <c r="C16" s="344" t="s">
        <v>844</v>
      </c>
      <c r="D16" s="345"/>
      <c r="E16" s="345"/>
      <c r="F16" s="345"/>
      <c r="G16" s="334"/>
    </row>
    <row r="17" spans="1:7" ht="33" customHeight="1">
      <c r="A17" s="307" t="s">
        <v>845</v>
      </c>
      <c r="B17" s="308"/>
      <c r="C17" s="295" t="s">
        <v>846</v>
      </c>
      <c r="D17" s="309"/>
      <c r="E17" s="309"/>
      <c r="F17" s="309"/>
      <c r="G17" s="334"/>
    </row>
    <row r="18" spans="1:7" ht="33" customHeight="1">
      <c r="A18" s="307" t="s">
        <v>847</v>
      </c>
      <c r="B18" s="308"/>
      <c r="C18" s="310" t="s">
        <v>848</v>
      </c>
      <c r="D18" s="311"/>
      <c r="E18" s="311"/>
      <c r="F18" s="311"/>
      <c r="G18" s="334"/>
    </row>
    <row r="19" spans="1:7" ht="33" customHeight="1">
      <c r="A19" s="292" t="s">
        <v>849</v>
      </c>
      <c r="B19" s="293"/>
      <c r="C19" s="294" t="s">
        <v>850</v>
      </c>
      <c r="D19" s="294"/>
      <c r="E19" s="294"/>
      <c r="F19" s="295"/>
      <c r="G19" s="334"/>
    </row>
    <row r="20" spans="1:7" ht="33" customHeight="1">
      <c r="A20" s="292" t="s">
        <v>851</v>
      </c>
      <c r="B20" s="293"/>
      <c r="C20" s="294" t="s">
        <v>852</v>
      </c>
      <c r="D20" s="294"/>
      <c r="E20" s="294"/>
      <c r="F20" s="295"/>
      <c r="G20" s="334"/>
    </row>
    <row r="21" spans="1:7" ht="48" customHeight="1" thickBot="1">
      <c r="A21" s="303" t="s">
        <v>855</v>
      </c>
      <c r="B21" s="304"/>
      <c r="C21" s="300" t="s">
        <v>854</v>
      </c>
      <c r="D21" s="301"/>
      <c r="E21" s="301"/>
      <c r="F21" s="302"/>
      <c r="G21" s="334"/>
    </row>
    <row r="22" spans="1:7" ht="35" customHeight="1" thickBot="1">
      <c r="A22" s="297"/>
      <c r="B22" s="298"/>
      <c r="C22" s="298"/>
      <c r="D22" s="298"/>
      <c r="E22" s="298"/>
      <c r="F22" s="299"/>
      <c r="G22" s="334"/>
    </row>
    <row r="23" spans="1:7" ht="40" customHeight="1" thickBot="1">
      <c r="A23" s="289"/>
      <c r="B23" s="296" t="s">
        <v>853</v>
      </c>
      <c r="C23" s="296"/>
      <c r="D23" s="296"/>
      <c r="E23" s="296"/>
      <c r="F23" s="290"/>
      <c r="G23" s="291" t="s">
        <v>856</v>
      </c>
    </row>
    <row r="24" spans="1:7" ht="59" customHeight="1"/>
    <row r="25" spans="1:7" ht="59" customHeight="1"/>
    <row r="26" spans="1:7" ht="59" customHeight="1"/>
  </sheetData>
  <mergeCells count="35">
    <mergeCell ref="A1:F1"/>
    <mergeCell ref="G1:G2"/>
    <mergeCell ref="A2:F2"/>
    <mergeCell ref="E3:F3"/>
    <mergeCell ref="G3:G22"/>
    <mergeCell ref="A4:F4"/>
    <mergeCell ref="B5:F5"/>
    <mergeCell ref="B6:F6"/>
    <mergeCell ref="B7:C7"/>
    <mergeCell ref="E7:F7"/>
    <mergeCell ref="A16:B16"/>
    <mergeCell ref="C16:F16"/>
    <mergeCell ref="B8:F8"/>
    <mergeCell ref="A9:A10"/>
    <mergeCell ref="B9:F9"/>
    <mergeCell ref="B10:F10"/>
    <mergeCell ref="A11:B11"/>
    <mergeCell ref="C11:F11"/>
    <mergeCell ref="A12:F12"/>
    <mergeCell ref="A13:F13"/>
    <mergeCell ref="A14:F14"/>
    <mergeCell ref="A15:B15"/>
    <mergeCell ref="C15:F15"/>
    <mergeCell ref="A17:B17"/>
    <mergeCell ref="C17:F17"/>
    <mergeCell ref="A18:B18"/>
    <mergeCell ref="C18:F18"/>
    <mergeCell ref="A19:B19"/>
    <mergeCell ref="C19:F19"/>
    <mergeCell ref="B23:E23"/>
    <mergeCell ref="A20:B20"/>
    <mergeCell ref="C20:F20"/>
    <mergeCell ref="A22:F22"/>
    <mergeCell ref="C21:F21"/>
    <mergeCell ref="A21:B21"/>
  </mergeCells>
  <hyperlinks>
    <hyperlink ref="B8" r:id="rId1"/>
  </hyperlinks>
  <pageMargins left="0.75" right="0.75" top="1" bottom="1" header="0.5" footer="0.5"/>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O231"/>
  <sheetViews>
    <sheetView tabSelected="1" topLeftCell="A169" workbookViewId="0">
      <selection activeCell="A175" sqref="A175:XFD176"/>
    </sheetView>
  </sheetViews>
  <sheetFormatPr baseColWidth="10" defaultColWidth="9.85546875" defaultRowHeight="17.25" customHeight="1" x14ac:dyDescent="0"/>
  <cols>
    <col min="1" max="1" width="64.42578125" style="173" customWidth="1"/>
    <col min="2" max="2" width="7.42578125" style="174" customWidth="1"/>
    <col min="3" max="3" width="16.28515625" style="175" customWidth="1"/>
    <col min="4" max="4" width="12.7109375" style="117" customWidth="1"/>
    <col min="5" max="5" width="7.7109375" style="117" customWidth="1"/>
    <col min="6" max="6" width="10.140625" style="117" customWidth="1"/>
    <col min="7" max="7" width="9.85546875" style="117" customWidth="1"/>
    <col min="8" max="8" width="10.5703125" style="117" customWidth="1"/>
    <col min="9" max="9" width="10.5703125" style="176" hidden="1" customWidth="1"/>
    <col min="10" max="10" width="10.5703125" style="176" customWidth="1"/>
    <col min="11" max="11" width="8.7109375" style="177" customWidth="1"/>
    <col min="12" max="12" width="14.140625" style="178" customWidth="1"/>
    <col min="13" max="14" width="9.85546875" style="179" customWidth="1"/>
    <col min="15" max="16384" width="9.85546875" style="179"/>
  </cols>
  <sheetData>
    <row r="1" spans="1:14" s="5" customFormat="1" ht="17">
      <c r="A1" s="1"/>
      <c r="B1" s="360" t="s">
        <v>0</v>
      </c>
      <c r="C1" s="360"/>
      <c r="D1" s="360"/>
      <c r="E1" s="360"/>
      <c r="F1" s="360"/>
      <c r="G1" s="2"/>
      <c r="H1" s="2"/>
      <c r="I1" s="3"/>
      <c r="J1" s="3" t="s">
        <v>1</v>
      </c>
      <c r="K1" s="2"/>
      <c r="L1" s="4"/>
    </row>
    <row r="2" spans="1:14" s="5" customFormat="1" ht="18" thickBot="1">
      <c r="A2" s="6"/>
      <c r="B2" s="7"/>
      <c r="C2" s="8"/>
      <c r="D2" s="9"/>
      <c r="E2" s="9"/>
      <c r="F2" s="9"/>
      <c r="G2" s="9"/>
      <c r="H2" s="9"/>
      <c r="I2" s="10"/>
      <c r="J2" s="10" t="s">
        <v>1</v>
      </c>
      <c r="K2" s="11"/>
      <c r="L2" s="12"/>
    </row>
    <row r="3" spans="1:14" s="13" customFormat="1" ht="22" thickBot="1">
      <c r="A3" s="361" t="s">
        <v>2</v>
      </c>
      <c r="B3" s="362"/>
      <c r="C3" s="362"/>
      <c r="D3" s="362"/>
      <c r="E3" s="362"/>
      <c r="F3" s="362"/>
      <c r="G3" s="362"/>
      <c r="H3" s="362"/>
      <c r="I3" s="362"/>
      <c r="J3" s="362"/>
      <c r="K3" s="362"/>
      <c r="L3" s="363"/>
    </row>
    <row r="4" spans="1:14" s="18" customFormat="1" ht="16" thickBot="1">
      <c r="A4" s="14"/>
      <c r="B4" s="15"/>
      <c r="C4" s="16"/>
      <c r="D4" s="364"/>
      <c r="E4" s="364"/>
      <c r="F4" s="364"/>
      <c r="G4" s="364"/>
      <c r="H4" s="364"/>
      <c r="I4" s="364"/>
      <c r="J4" s="364"/>
      <c r="K4" s="364"/>
      <c r="L4" s="17"/>
    </row>
    <row r="5" spans="1:14" s="20" customFormat="1" ht="18" thickBot="1">
      <c r="A5" s="19"/>
      <c r="B5" s="365" t="s">
        <v>3</v>
      </c>
      <c r="C5" s="366"/>
      <c r="D5" s="366"/>
      <c r="E5" s="366"/>
      <c r="F5" s="366"/>
      <c r="G5" s="366"/>
      <c r="H5" s="366"/>
      <c r="I5" s="366"/>
      <c r="J5" s="366"/>
      <c r="K5" s="366"/>
      <c r="L5" s="367"/>
    </row>
    <row r="6" spans="1:14" s="29" customFormat="1" ht="37" thickBot="1">
      <c r="A6" s="21" t="s">
        <v>4</v>
      </c>
      <c r="B6" s="22" t="s">
        <v>5</v>
      </c>
      <c r="C6" s="23" t="s">
        <v>6</v>
      </c>
      <c r="D6" s="24" t="s">
        <v>7</v>
      </c>
      <c r="E6" s="25" t="s">
        <v>8</v>
      </c>
      <c r="F6" s="25" t="s">
        <v>9</v>
      </c>
      <c r="G6" s="26" t="s">
        <v>10</v>
      </c>
      <c r="H6" s="24" t="s">
        <v>11</v>
      </c>
      <c r="I6" s="27" t="s">
        <v>12</v>
      </c>
      <c r="J6" s="27" t="s">
        <v>13</v>
      </c>
      <c r="K6" s="25" t="s">
        <v>14</v>
      </c>
      <c r="L6" s="28" t="s">
        <v>15</v>
      </c>
    </row>
    <row r="7" spans="1:14" s="36" customFormat="1" ht="17">
      <c r="A7" s="30" t="s">
        <v>16</v>
      </c>
      <c r="B7" s="31"/>
      <c r="C7" s="32"/>
      <c r="D7" s="33"/>
      <c r="E7" s="33"/>
      <c r="F7" s="33"/>
      <c r="G7" s="33"/>
      <c r="H7" s="33"/>
      <c r="I7" s="34"/>
      <c r="J7" s="34"/>
      <c r="K7" s="33"/>
      <c r="L7" s="35"/>
    </row>
    <row r="8" spans="1:14" s="36" customFormat="1" ht="18" thickBot="1">
      <c r="A8" s="37" t="s">
        <v>17</v>
      </c>
      <c r="B8" s="38"/>
      <c r="C8" s="39"/>
      <c r="D8" s="40"/>
      <c r="E8" s="40"/>
      <c r="F8" s="40"/>
      <c r="G8" s="40"/>
      <c r="H8" s="40"/>
      <c r="I8" s="41"/>
      <c r="J8" s="41"/>
      <c r="K8" s="40"/>
      <c r="L8" s="42"/>
    </row>
    <row r="9" spans="1:14" s="36" customFormat="1" ht="17">
      <c r="A9" s="43" t="s">
        <v>18</v>
      </c>
      <c r="B9" s="44" t="s">
        <v>19</v>
      </c>
      <c r="C9" s="45" t="s">
        <v>20</v>
      </c>
      <c r="D9" s="45" t="s">
        <v>21</v>
      </c>
      <c r="E9" s="46" t="s">
        <v>22</v>
      </c>
      <c r="F9" s="46" t="s">
        <v>23</v>
      </c>
      <c r="G9" s="47">
        <v>490</v>
      </c>
      <c r="H9" s="45">
        <v>1</v>
      </c>
      <c r="I9" s="48">
        <v>0.25287356321839083</v>
      </c>
      <c r="J9" s="49">
        <f>I9*1.2</f>
        <v>0.30344827586206896</v>
      </c>
      <c r="K9" s="50" t="s">
        <v>24</v>
      </c>
      <c r="L9" s="51"/>
      <c r="M9" s="52"/>
      <c r="N9" s="53"/>
    </row>
    <row r="10" spans="1:14" s="36" customFormat="1" ht="17">
      <c r="A10" s="54" t="s">
        <v>25</v>
      </c>
      <c r="B10" s="44" t="s">
        <v>26</v>
      </c>
      <c r="C10" s="45" t="s">
        <v>20</v>
      </c>
      <c r="D10" s="45" t="s">
        <v>21</v>
      </c>
      <c r="E10" s="46" t="s">
        <v>22</v>
      </c>
      <c r="F10" s="46" t="s">
        <v>23</v>
      </c>
      <c r="G10" s="45">
        <v>490</v>
      </c>
      <c r="H10" s="45">
        <v>1</v>
      </c>
      <c r="I10" s="48">
        <v>0.29540229885057473</v>
      </c>
      <c r="J10" s="49">
        <f t="shared" ref="J10:J24" si="0">I10*1.2</f>
        <v>0.35448275862068968</v>
      </c>
      <c r="K10" s="55" t="s">
        <v>24</v>
      </c>
      <c r="L10" s="56"/>
      <c r="M10" s="52"/>
      <c r="N10" s="53"/>
    </row>
    <row r="11" spans="1:14" s="36" customFormat="1" ht="17">
      <c r="A11" s="57" t="s">
        <v>27</v>
      </c>
      <c r="B11" s="44" t="s">
        <v>28</v>
      </c>
      <c r="C11" s="45" t="s">
        <v>20</v>
      </c>
      <c r="D11" s="45" t="s">
        <v>21</v>
      </c>
      <c r="E11" s="46" t="s">
        <v>22</v>
      </c>
      <c r="F11" s="46" t="s">
        <v>23</v>
      </c>
      <c r="G11" s="45">
        <v>490</v>
      </c>
      <c r="H11" s="45">
        <v>1</v>
      </c>
      <c r="I11" s="48">
        <v>0.35862068965517241</v>
      </c>
      <c r="J11" s="49">
        <f t="shared" si="0"/>
        <v>0.4303448275862069</v>
      </c>
      <c r="K11" s="55" t="s">
        <v>24</v>
      </c>
      <c r="L11" s="56"/>
      <c r="M11" s="52"/>
      <c r="N11" s="53"/>
    </row>
    <row r="12" spans="1:14" s="36" customFormat="1" ht="17">
      <c r="A12" s="57" t="s">
        <v>29</v>
      </c>
      <c r="B12" s="44" t="s">
        <v>30</v>
      </c>
      <c r="C12" s="45" t="s">
        <v>20</v>
      </c>
      <c r="D12" s="45" t="s">
        <v>21</v>
      </c>
      <c r="E12" s="46" t="s">
        <v>22</v>
      </c>
      <c r="F12" s="46" t="s">
        <v>23</v>
      </c>
      <c r="G12" s="45">
        <v>490</v>
      </c>
      <c r="H12" s="45">
        <v>1</v>
      </c>
      <c r="I12" s="48">
        <v>0.42758620689655175</v>
      </c>
      <c r="J12" s="49">
        <f t="shared" si="0"/>
        <v>0.51310344827586207</v>
      </c>
      <c r="K12" s="55" t="s">
        <v>24</v>
      </c>
      <c r="L12" s="56"/>
      <c r="M12" s="52"/>
      <c r="N12" s="53"/>
    </row>
    <row r="13" spans="1:14" s="36" customFormat="1" ht="17">
      <c r="A13" s="57" t="s">
        <v>31</v>
      </c>
      <c r="B13" s="358" t="s">
        <v>32</v>
      </c>
      <c r="C13" s="359"/>
      <c r="D13" s="359"/>
      <c r="E13" s="359"/>
      <c r="F13" s="359"/>
      <c r="G13" s="359"/>
      <c r="H13" s="359"/>
      <c r="I13" s="58"/>
      <c r="J13" s="59"/>
      <c r="K13" s="55"/>
      <c r="L13" s="56"/>
    </row>
    <row r="14" spans="1:14" s="36" customFormat="1" ht="17">
      <c r="A14" s="54" t="s">
        <v>33</v>
      </c>
      <c r="B14" s="44" t="s">
        <v>34</v>
      </c>
      <c r="C14" s="45" t="s">
        <v>35</v>
      </c>
      <c r="D14" s="45" t="s">
        <v>21</v>
      </c>
      <c r="E14" s="46" t="s">
        <v>22</v>
      </c>
      <c r="F14" s="46" t="s">
        <v>23</v>
      </c>
      <c r="G14" s="45">
        <v>487</v>
      </c>
      <c r="H14" s="45">
        <v>1</v>
      </c>
      <c r="I14" s="48">
        <v>0.2563218390804598</v>
      </c>
      <c r="J14" s="49">
        <f t="shared" si="0"/>
        <v>0.30758620689655175</v>
      </c>
      <c r="K14" s="55" t="s">
        <v>24</v>
      </c>
      <c r="L14" s="56"/>
      <c r="M14" s="52"/>
      <c r="N14" s="53"/>
    </row>
    <row r="15" spans="1:14" s="36" customFormat="1" ht="17">
      <c r="A15" s="54" t="s">
        <v>36</v>
      </c>
      <c r="B15" s="44" t="s">
        <v>37</v>
      </c>
      <c r="C15" s="45" t="s">
        <v>38</v>
      </c>
      <c r="D15" s="45" t="s">
        <v>21</v>
      </c>
      <c r="E15" s="46" t="s">
        <v>22</v>
      </c>
      <c r="F15" s="46" t="s">
        <v>23</v>
      </c>
      <c r="G15" s="45">
        <v>487</v>
      </c>
      <c r="H15" s="45">
        <v>1</v>
      </c>
      <c r="I15" s="48">
        <v>0.2563218390804598</v>
      </c>
      <c r="J15" s="49">
        <f t="shared" si="0"/>
        <v>0.30758620689655175</v>
      </c>
      <c r="K15" s="55" t="s">
        <v>24</v>
      </c>
      <c r="L15" s="56"/>
      <c r="M15" s="52"/>
      <c r="N15" s="53"/>
    </row>
    <row r="16" spans="1:14" s="36" customFormat="1" ht="17">
      <c r="A16" s="54" t="s">
        <v>39</v>
      </c>
      <c r="B16" s="44" t="s">
        <v>40</v>
      </c>
      <c r="C16" s="45" t="s">
        <v>41</v>
      </c>
      <c r="D16" s="45" t="s">
        <v>21</v>
      </c>
      <c r="E16" s="46" t="s">
        <v>22</v>
      </c>
      <c r="F16" s="46" t="s">
        <v>23</v>
      </c>
      <c r="G16" s="45">
        <v>487</v>
      </c>
      <c r="H16" s="45">
        <v>1</v>
      </c>
      <c r="I16" s="48">
        <v>0.2563218390804598</v>
      </c>
      <c r="J16" s="49">
        <f t="shared" si="0"/>
        <v>0.30758620689655175</v>
      </c>
      <c r="K16" s="55" t="s">
        <v>24</v>
      </c>
      <c r="L16" s="56"/>
      <c r="M16" s="52"/>
      <c r="N16" s="53"/>
    </row>
    <row r="17" spans="1:14" s="36" customFormat="1" ht="17">
      <c r="A17" s="54" t="s">
        <v>42</v>
      </c>
      <c r="B17" s="60" t="s">
        <v>43</v>
      </c>
      <c r="C17" s="45" t="s">
        <v>20</v>
      </c>
      <c r="D17" s="45" t="s">
        <v>21</v>
      </c>
      <c r="E17" s="46" t="s">
        <v>22</v>
      </c>
      <c r="F17" s="46" t="s">
        <v>23</v>
      </c>
      <c r="G17" s="46">
        <v>490</v>
      </c>
      <c r="H17" s="46">
        <v>1</v>
      </c>
      <c r="I17" s="48">
        <v>0.44712643678160924</v>
      </c>
      <c r="J17" s="49">
        <f t="shared" si="0"/>
        <v>0.53655172413793106</v>
      </c>
      <c r="K17" s="55" t="s">
        <v>24</v>
      </c>
      <c r="L17" s="56"/>
      <c r="M17" s="52"/>
      <c r="N17" s="53"/>
    </row>
    <row r="18" spans="1:14" s="36" customFormat="1" ht="17">
      <c r="A18" s="54" t="s">
        <v>44</v>
      </c>
      <c r="B18" s="60" t="s">
        <v>45</v>
      </c>
      <c r="C18" s="45" t="s">
        <v>20</v>
      </c>
      <c r="D18" s="45" t="s">
        <v>21</v>
      </c>
      <c r="E18" s="46" t="s">
        <v>22</v>
      </c>
      <c r="F18" s="46" t="s">
        <v>23</v>
      </c>
      <c r="G18" s="46">
        <v>490</v>
      </c>
      <c r="H18" s="46">
        <v>1</v>
      </c>
      <c r="I18" s="48">
        <v>0.69871794871794879</v>
      </c>
      <c r="J18" s="49">
        <f t="shared" si="0"/>
        <v>0.83846153846153848</v>
      </c>
      <c r="K18" s="55" t="s">
        <v>24</v>
      </c>
      <c r="L18" s="56"/>
      <c r="M18" s="52"/>
      <c r="N18" s="53"/>
    </row>
    <row r="19" spans="1:14" s="36" customFormat="1" ht="17">
      <c r="A19" s="54" t="s">
        <v>46</v>
      </c>
      <c r="B19" s="44" t="s">
        <v>47</v>
      </c>
      <c r="C19" s="45" t="s">
        <v>20</v>
      </c>
      <c r="D19" s="45" t="s">
        <v>21</v>
      </c>
      <c r="E19" s="46" t="s">
        <v>22</v>
      </c>
      <c r="F19" s="46" t="s">
        <v>23</v>
      </c>
      <c r="G19" s="45">
        <v>491</v>
      </c>
      <c r="H19" s="45">
        <v>1</v>
      </c>
      <c r="I19" s="48">
        <v>0.97710843373493983</v>
      </c>
      <c r="J19" s="49">
        <f t="shared" si="0"/>
        <v>1.1725301204819278</v>
      </c>
      <c r="K19" s="55" t="s">
        <v>24</v>
      </c>
      <c r="L19" s="56"/>
      <c r="M19" s="52"/>
      <c r="N19" s="53"/>
    </row>
    <row r="20" spans="1:14" s="36" customFormat="1" ht="17">
      <c r="A20" s="54" t="s">
        <v>48</v>
      </c>
      <c r="B20" s="44" t="s">
        <v>49</v>
      </c>
      <c r="C20" s="45" t="s">
        <v>50</v>
      </c>
      <c r="D20" s="45" t="s">
        <v>21</v>
      </c>
      <c r="E20" s="46" t="s">
        <v>22</v>
      </c>
      <c r="F20" s="46" t="s">
        <v>23</v>
      </c>
      <c r="G20" s="45">
        <v>497</v>
      </c>
      <c r="H20" s="45">
        <v>1</v>
      </c>
      <c r="I20" s="48">
        <v>0.30919540229885062</v>
      </c>
      <c r="J20" s="49">
        <f t="shared" si="0"/>
        <v>0.37103448275862072</v>
      </c>
      <c r="K20" s="55" t="s">
        <v>24</v>
      </c>
      <c r="L20" s="56"/>
      <c r="M20" s="52"/>
      <c r="N20" s="53"/>
    </row>
    <row r="21" spans="1:14" s="36" customFormat="1" ht="17">
      <c r="A21" s="54" t="s">
        <v>51</v>
      </c>
      <c r="B21" s="44" t="s">
        <v>52</v>
      </c>
      <c r="C21" s="45" t="s">
        <v>25</v>
      </c>
      <c r="D21" s="45" t="s">
        <v>21</v>
      </c>
      <c r="E21" s="46" t="s">
        <v>22</v>
      </c>
      <c r="F21" s="46" t="s">
        <v>23</v>
      </c>
      <c r="G21" s="45">
        <v>496</v>
      </c>
      <c r="H21" s="45">
        <v>1</v>
      </c>
      <c r="I21" s="48">
        <v>0.29080459770114941</v>
      </c>
      <c r="J21" s="49">
        <f t="shared" si="0"/>
        <v>0.34896551724137931</v>
      </c>
      <c r="K21" s="55" t="s">
        <v>24</v>
      </c>
      <c r="L21" s="56"/>
      <c r="M21" s="52"/>
      <c r="N21" s="53"/>
    </row>
    <row r="22" spans="1:14" s="36" customFormat="1" ht="17">
      <c r="A22" s="54" t="s">
        <v>53</v>
      </c>
      <c r="B22" s="44" t="s">
        <v>54</v>
      </c>
      <c r="C22" s="45" t="s">
        <v>27</v>
      </c>
      <c r="D22" s="45" t="s">
        <v>21</v>
      </c>
      <c r="E22" s="46" t="s">
        <v>22</v>
      </c>
      <c r="F22" s="46" t="s">
        <v>23</v>
      </c>
      <c r="G22" s="45">
        <v>496</v>
      </c>
      <c r="H22" s="45">
        <v>1</v>
      </c>
      <c r="I22" s="48">
        <v>0.32758620689655171</v>
      </c>
      <c r="J22" s="49">
        <f t="shared" si="0"/>
        <v>0.39310344827586202</v>
      </c>
      <c r="K22" s="55" t="s">
        <v>24</v>
      </c>
      <c r="L22" s="56"/>
      <c r="M22" s="52"/>
      <c r="N22" s="53"/>
    </row>
    <row r="23" spans="1:14" s="36" customFormat="1" ht="17">
      <c r="A23" s="54" t="s">
        <v>55</v>
      </c>
      <c r="B23" s="44" t="s">
        <v>56</v>
      </c>
      <c r="C23" s="45" t="s">
        <v>20</v>
      </c>
      <c r="D23" s="45" t="s">
        <v>21</v>
      </c>
      <c r="E23" s="46" t="s">
        <v>22</v>
      </c>
      <c r="F23" s="46" t="s">
        <v>23</v>
      </c>
      <c r="G23" s="45">
        <v>498</v>
      </c>
      <c r="H23" s="45">
        <v>1</v>
      </c>
      <c r="I23" s="48">
        <v>1.7252873563218389</v>
      </c>
      <c r="J23" s="49">
        <f t="shared" si="0"/>
        <v>2.0703448275862066</v>
      </c>
      <c r="K23" s="55" t="s">
        <v>24</v>
      </c>
      <c r="L23" s="56"/>
      <c r="M23" s="52"/>
      <c r="N23" s="53"/>
    </row>
    <row r="24" spans="1:14" s="36" customFormat="1" ht="17">
      <c r="A24" s="61" t="s">
        <v>57</v>
      </c>
      <c r="B24" s="45" t="s">
        <v>58</v>
      </c>
      <c r="C24" s="45" t="s">
        <v>20</v>
      </c>
      <c r="D24" s="45" t="s">
        <v>21</v>
      </c>
      <c r="E24" s="46" t="s">
        <v>22</v>
      </c>
      <c r="F24" s="46" t="s">
        <v>23</v>
      </c>
      <c r="G24" s="62">
        <v>500</v>
      </c>
      <c r="H24" s="45">
        <v>1</v>
      </c>
      <c r="I24" s="48">
        <v>0.31724137931034485</v>
      </c>
      <c r="J24" s="49">
        <f t="shared" si="0"/>
        <v>0.38068965517241382</v>
      </c>
      <c r="K24" s="63" t="s">
        <v>24</v>
      </c>
      <c r="L24" s="64"/>
      <c r="M24" s="52"/>
      <c r="N24" s="53"/>
    </row>
    <row r="25" spans="1:14" s="36" customFormat="1" ht="17">
      <c r="A25" s="54" t="s">
        <v>59</v>
      </c>
      <c r="B25" s="358" t="s">
        <v>32</v>
      </c>
      <c r="C25" s="359"/>
      <c r="D25" s="359"/>
      <c r="E25" s="359"/>
      <c r="F25" s="359"/>
      <c r="G25" s="359"/>
      <c r="H25" s="359"/>
      <c r="I25" s="65"/>
      <c r="J25" s="66"/>
      <c r="K25" s="63" t="s">
        <v>24</v>
      </c>
      <c r="L25" s="56"/>
    </row>
    <row r="26" spans="1:14" s="36" customFormat="1" ht="18" thickBot="1">
      <c r="A26" s="67" t="s">
        <v>60</v>
      </c>
      <c r="B26" s="368" t="s">
        <v>32</v>
      </c>
      <c r="C26" s="369"/>
      <c r="D26" s="369"/>
      <c r="E26" s="369"/>
      <c r="F26" s="369"/>
      <c r="G26" s="369"/>
      <c r="H26" s="369"/>
      <c r="I26" s="68"/>
      <c r="J26" s="69"/>
      <c r="K26" s="70" t="s">
        <v>24</v>
      </c>
      <c r="L26" s="71"/>
    </row>
    <row r="27" spans="1:14" s="36" customFormat="1" ht="18" thickBot="1">
      <c r="A27" s="72" t="s">
        <v>61</v>
      </c>
      <c r="B27" s="73"/>
      <c r="C27" s="74"/>
      <c r="D27" s="75"/>
      <c r="E27" s="75"/>
      <c r="F27" s="75"/>
      <c r="G27" s="75"/>
      <c r="H27" s="75"/>
      <c r="I27" s="76"/>
      <c r="J27" s="76"/>
      <c r="K27" s="75"/>
      <c r="L27" s="77"/>
    </row>
    <row r="28" spans="1:14" s="36" customFormat="1" ht="17">
      <c r="A28" s="78" t="s">
        <v>62</v>
      </c>
      <c r="B28" s="79" t="s">
        <v>63</v>
      </c>
      <c r="C28" s="79" t="s">
        <v>64</v>
      </c>
      <c r="D28" s="80" t="s">
        <v>21</v>
      </c>
      <c r="E28" s="80" t="s">
        <v>22</v>
      </c>
      <c r="F28" s="79" t="s">
        <v>23</v>
      </c>
      <c r="G28" s="79">
        <v>492</v>
      </c>
      <c r="H28" s="79">
        <v>1</v>
      </c>
      <c r="I28" s="81">
        <v>0.62195121951219512</v>
      </c>
      <c r="J28" s="82">
        <f>I28*1.2</f>
        <v>0.74634146341463414</v>
      </c>
      <c r="K28" s="83" t="s">
        <v>24</v>
      </c>
      <c r="L28" s="84"/>
      <c r="M28" s="52"/>
      <c r="N28" s="53"/>
    </row>
    <row r="29" spans="1:14" s="36" customFormat="1" ht="17">
      <c r="A29" s="78" t="s">
        <v>65</v>
      </c>
      <c r="B29" s="45" t="s">
        <v>66</v>
      </c>
      <c r="C29" s="45" t="s">
        <v>20</v>
      </c>
      <c r="D29" s="46" t="s">
        <v>21</v>
      </c>
      <c r="E29" s="46" t="s">
        <v>22</v>
      </c>
      <c r="F29" s="45" t="s">
        <v>23</v>
      </c>
      <c r="G29" s="45">
        <v>492</v>
      </c>
      <c r="H29" s="45">
        <v>1</v>
      </c>
      <c r="I29" s="48">
        <v>0.77529411764705891</v>
      </c>
      <c r="J29" s="49">
        <f>I29*1.2</f>
        <v>0.9303529411764706</v>
      </c>
      <c r="K29" s="55" t="s">
        <v>24</v>
      </c>
      <c r="L29" s="56"/>
      <c r="M29" s="52"/>
      <c r="N29" s="53"/>
    </row>
    <row r="30" spans="1:14" s="36" customFormat="1" ht="17">
      <c r="A30" s="78" t="s">
        <v>67</v>
      </c>
      <c r="B30" s="370" t="s">
        <v>32</v>
      </c>
      <c r="C30" s="359"/>
      <c r="D30" s="359"/>
      <c r="E30" s="359"/>
      <c r="F30" s="359"/>
      <c r="G30" s="359"/>
      <c r="H30" s="359"/>
      <c r="I30" s="85"/>
      <c r="J30" s="86"/>
      <c r="K30" s="55" t="s">
        <v>24</v>
      </c>
      <c r="L30" s="56"/>
    </row>
    <row r="31" spans="1:14" s="36" customFormat="1" ht="17">
      <c r="A31" s="87" t="s">
        <v>68</v>
      </c>
      <c r="B31" s="88" t="s">
        <v>69</v>
      </c>
      <c r="C31" s="88" t="s">
        <v>70</v>
      </c>
      <c r="D31" s="89" t="s">
        <v>21</v>
      </c>
      <c r="E31" s="89" t="s">
        <v>22</v>
      </c>
      <c r="F31" s="62" t="s">
        <v>23</v>
      </c>
      <c r="G31" s="45">
        <v>496</v>
      </c>
      <c r="H31" s="45">
        <v>1</v>
      </c>
      <c r="I31" s="48">
        <v>0.7247058823529412</v>
      </c>
      <c r="J31" s="49">
        <f>I31*1.2</f>
        <v>0.86964705882352944</v>
      </c>
      <c r="K31" s="55" t="s">
        <v>24</v>
      </c>
      <c r="L31" s="56"/>
      <c r="M31" s="52"/>
      <c r="N31" s="53"/>
    </row>
    <row r="32" spans="1:14" s="36" customFormat="1" ht="18" thickBot="1">
      <c r="A32" s="87" t="s">
        <v>71</v>
      </c>
      <c r="B32" s="368" t="s">
        <v>32</v>
      </c>
      <c r="C32" s="369"/>
      <c r="D32" s="369"/>
      <c r="E32" s="369"/>
      <c r="F32" s="369"/>
      <c r="G32" s="369"/>
      <c r="H32" s="369"/>
      <c r="I32" s="90"/>
      <c r="J32" s="91"/>
      <c r="K32" s="70" t="s">
        <v>24</v>
      </c>
      <c r="L32" s="71"/>
    </row>
    <row r="33" spans="1:14" s="36" customFormat="1" ht="18" thickBot="1">
      <c r="A33" s="92" t="s">
        <v>72</v>
      </c>
      <c r="B33" s="38"/>
      <c r="C33" s="39"/>
      <c r="D33" s="40"/>
      <c r="E33" s="40"/>
      <c r="F33" s="40"/>
      <c r="G33" s="40"/>
      <c r="H33" s="40"/>
      <c r="I33" s="41"/>
      <c r="J33" s="41"/>
      <c r="K33" s="40"/>
      <c r="L33" s="42"/>
    </row>
    <row r="34" spans="1:14" s="36" customFormat="1" ht="17">
      <c r="A34" s="54" t="s">
        <v>25</v>
      </c>
      <c r="B34" s="45" t="s">
        <v>73</v>
      </c>
      <c r="C34" s="45" t="s">
        <v>20</v>
      </c>
      <c r="D34" s="46" t="s">
        <v>21</v>
      </c>
      <c r="E34" s="46" t="s">
        <v>22</v>
      </c>
      <c r="F34" s="79" t="s">
        <v>23</v>
      </c>
      <c r="G34" s="45">
        <v>494</v>
      </c>
      <c r="H34" s="45">
        <v>1</v>
      </c>
      <c r="I34" s="48">
        <v>0.52470588235294124</v>
      </c>
      <c r="J34" s="49">
        <f t="shared" ref="J34:J64" si="1">I34*1.2</f>
        <v>0.62964705882352945</v>
      </c>
      <c r="K34" s="55" t="s">
        <v>24</v>
      </c>
      <c r="L34" s="56"/>
      <c r="M34" s="52"/>
      <c r="N34" s="53"/>
    </row>
    <row r="35" spans="1:14" s="36" customFormat="1" ht="17">
      <c r="A35" s="57" t="s">
        <v>74</v>
      </c>
      <c r="B35" s="45" t="s">
        <v>75</v>
      </c>
      <c r="C35" s="45" t="s">
        <v>20</v>
      </c>
      <c r="D35" s="46" t="s">
        <v>21</v>
      </c>
      <c r="E35" s="46" t="s">
        <v>22</v>
      </c>
      <c r="F35" s="45" t="s">
        <v>23</v>
      </c>
      <c r="G35" s="45">
        <v>494</v>
      </c>
      <c r="H35" s="45">
        <v>1</v>
      </c>
      <c r="I35" s="48">
        <v>0.92352941176470593</v>
      </c>
      <c r="J35" s="49">
        <f t="shared" si="1"/>
        <v>1.108235294117647</v>
      </c>
      <c r="K35" s="55" t="s">
        <v>24</v>
      </c>
      <c r="L35" s="56"/>
      <c r="M35" s="52"/>
      <c r="N35" s="53"/>
    </row>
    <row r="36" spans="1:14" s="36" customFormat="1" ht="17">
      <c r="A36" s="57" t="s">
        <v>76</v>
      </c>
      <c r="B36" s="93" t="s">
        <v>77</v>
      </c>
      <c r="C36" s="94" t="s">
        <v>78</v>
      </c>
      <c r="D36" s="46" t="s">
        <v>21</v>
      </c>
      <c r="E36" s="46" t="s">
        <v>22</v>
      </c>
      <c r="F36" s="45" t="s">
        <v>23</v>
      </c>
      <c r="G36" s="55" t="s">
        <v>79</v>
      </c>
      <c r="H36" s="55">
        <v>1</v>
      </c>
      <c r="I36" s="48">
        <v>0.92352941176470593</v>
      </c>
      <c r="J36" s="49">
        <f t="shared" si="1"/>
        <v>1.108235294117647</v>
      </c>
      <c r="K36" s="55" t="s">
        <v>24</v>
      </c>
      <c r="L36" s="56"/>
      <c r="M36" s="52"/>
      <c r="N36" s="53"/>
    </row>
    <row r="37" spans="1:14" s="36" customFormat="1" ht="17">
      <c r="A37" s="54" t="s">
        <v>80</v>
      </c>
      <c r="B37" s="60" t="s">
        <v>81</v>
      </c>
      <c r="C37" s="45" t="s">
        <v>20</v>
      </c>
      <c r="D37" s="46" t="s">
        <v>21</v>
      </c>
      <c r="E37" s="46" t="s">
        <v>22</v>
      </c>
      <c r="F37" s="45" t="s">
        <v>23</v>
      </c>
      <c r="G37" s="46">
        <v>495</v>
      </c>
      <c r="H37" s="46">
        <v>1</v>
      </c>
      <c r="I37" s="48">
        <v>0.77176470588235302</v>
      </c>
      <c r="J37" s="49">
        <f t="shared" si="1"/>
        <v>0.9261176470588236</v>
      </c>
      <c r="K37" s="55" t="s">
        <v>24</v>
      </c>
      <c r="L37" s="56"/>
      <c r="M37" s="52"/>
      <c r="N37" s="53"/>
    </row>
    <row r="38" spans="1:14" s="36" customFormat="1" ht="17">
      <c r="A38" s="54" t="s">
        <v>82</v>
      </c>
      <c r="B38" s="60" t="s">
        <v>83</v>
      </c>
      <c r="C38" s="45" t="s">
        <v>20</v>
      </c>
      <c r="D38" s="46" t="s">
        <v>21</v>
      </c>
      <c r="E38" s="46" t="s">
        <v>22</v>
      </c>
      <c r="F38" s="45" t="s">
        <v>23</v>
      </c>
      <c r="G38" s="46">
        <v>495</v>
      </c>
      <c r="H38" s="46">
        <v>1</v>
      </c>
      <c r="I38" s="48">
        <v>1.3410256410256409</v>
      </c>
      <c r="J38" s="49">
        <f t="shared" si="1"/>
        <v>1.609230769230769</v>
      </c>
      <c r="K38" s="55" t="s">
        <v>24</v>
      </c>
      <c r="L38" s="56"/>
      <c r="M38" s="52"/>
      <c r="N38" s="53"/>
    </row>
    <row r="39" spans="1:14" s="36" customFormat="1" ht="17">
      <c r="A39" s="54" t="s">
        <v>46</v>
      </c>
      <c r="B39" s="45" t="s">
        <v>84</v>
      </c>
      <c r="C39" s="45" t="s">
        <v>20</v>
      </c>
      <c r="D39" s="46" t="s">
        <v>21</v>
      </c>
      <c r="E39" s="46" t="s">
        <v>22</v>
      </c>
      <c r="F39" s="45" t="s">
        <v>23</v>
      </c>
      <c r="G39" s="45">
        <v>495</v>
      </c>
      <c r="H39" s="45">
        <v>1</v>
      </c>
      <c r="I39" s="48">
        <v>2.0552941176470592</v>
      </c>
      <c r="J39" s="49">
        <f t="shared" si="1"/>
        <v>2.4663529411764711</v>
      </c>
      <c r="K39" s="55" t="s">
        <v>24</v>
      </c>
      <c r="L39" s="56"/>
      <c r="M39" s="52"/>
      <c r="N39" s="53"/>
    </row>
    <row r="40" spans="1:14" s="36" customFormat="1" ht="17">
      <c r="A40" s="54" t="s">
        <v>85</v>
      </c>
      <c r="B40" s="93" t="s">
        <v>86</v>
      </c>
      <c r="C40" s="45" t="s">
        <v>20</v>
      </c>
      <c r="D40" s="46" t="s">
        <v>21</v>
      </c>
      <c r="E40" s="46" t="s">
        <v>22</v>
      </c>
      <c r="F40" s="45" t="s">
        <v>23</v>
      </c>
      <c r="G40" s="55" t="s">
        <v>87</v>
      </c>
      <c r="H40" s="55">
        <v>1</v>
      </c>
      <c r="I40" s="48">
        <v>1.5658823529411765</v>
      </c>
      <c r="J40" s="49">
        <f t="shared" si="1"/>
        <v>1.8790588235294117</v>
      </c>
      <c r="K40" s="55" t="s">
        <v>24</v>
      </c>
      <c r="L40" s="56"/>
      <c r="M40" s="52"/>
      <c r="N40" s="53"/>
    </row>
    <row r="41" spans="1:14" s="36" customFormat="1" ht="17">
      <c r="A41" s="54" t="s">
        <v>88</v>
      </c>
      <c r="B41" s="45" t="s">
        <v>89</v>
      </c>
      <c r="C41" s="45" t="s">
        <v>74</v>
      </c>
      <c r="D41" s="46" t="s">
        <v>21</v>
      </c>
      <c r="E41" s="46" t="s">
        <v>22</v>
      </c>
      <c r="F41" s="45" t="s">
        <v>23</v>
      </c>
      <c r="G41" s="45">
        <v>486</v>
      </c>
      <c r="H41" s="45">
        <v>1</v>
      </c>
      <c r="I41" s="48">
        <v>0.91764705882352948</v>
      </c>
      <c r="J41" s="49">
        <f t="shared" si="1"/>
        <v>1.1011764705882354</v>
      </c>
      <c r="K41" s="55" t="s">
        <v>24</v>
      </c>
      <c r="L41" s="56"/>
      <c r="M41" s="52"/>
      <c r="N41" s="53"/>
    </row>
    <row r="42" spans="1:14" s="36" customFormat="1" ht="17">
      <c r="A42" s="54" t="s">
        <v>90</v>
      </c>
      <c r="B42" s="45" t="s">
        <v>91</v>
      </c>
      <c r="C42" s="45" t="s">
        <v>92</v>
      </c>
      <c r="D42" s="46" t="s">
        <v>21</v>
      </c>
      <c r="E42" s="46" t="s">
        <v>22</v>
      </c>
      <c r="F42" s="45" t="s">
        <v>23</v>
      </c>
      <c r="G42" s="45">
        <v>497</v>
      </c>
      <c r="H42" s="45">
        <v>1</v>
      </c>
      <c r="I42" s="48">
        <v>0.72352941176470587</v>
      </c>
      <c r="J42" s="49">
        <f t="shared" si="1"/>
        <v>0.86823529411764699</v>
      </c>
      <c r="K42" s="55" t="s">
        <v>24</v>
      </c>
      <c r="L42" s="56"/>
      <c r="M42" s="52"/>
      <c r="N42" s="53"/>
    </row>
    <row r="43" spans="1:14" s="36" customFormat="1" ht="17">
      <c r="A43" s="54" t="s">
        <v>93</v>
      </c>
      <c r="B43" s="45" t="s">
        <v>94</v>
      </c>
      <c r="C43" s="45" t="s">
        <v>74</v>
      </c>
      <c r="D43" s="46" t="s">
        <v>21</v>
      </c>
      <c r="E43" s="46" t="s">
        <v>22</v>
      </c>
      <c r="F43" s="45" t="s">
        <v>23</v>
      </c>
      <c r="G43" s="45">
        <v>486</v>
      </c>
      <c r="H43" s="45">
        <v>1</v>
      </c>
      <c r="I43" s="48">
        <v>0.92352941176470593</v>
      </c>
      <c r="J43" s="49">
        <f t="shared" si="1"/>
        <v>1.108235294117647</v>
      </c>
      <c r="K43" s="55" t="s">
        <v>24</v>
      </c>
      <c r="L43" s="56"/>
      <c r="M43" s="52"/>
      <c r="N43" s="53"/>
    </row>
    <row r="44" spans="1:14" s="36" customFormat="1" ht="17">
      <c r="A44" s="54" t="s">
        <v>95</v>
      </c>
      <c r="B44" s="88" t="s">
        <v>96</v>
      </c>
      <c r="C44" s="88" t="s">
        <v>74</v>
      </c>
      <c r="D44" s="89" t="s">
        <v>21</v>
      </c>
      <c r="E44" s="89" t="s">
        <v>22</v>
      </c>
      <c r="F44" s="45" t="s">
        <v>23</v>
      </c>
      <c r="G44" s="45">
        <v>497</v>
      </c>
      <c r="H44" s="45">
        <v>1</v>
      </c>
      <c r="I44" s="48">
        <v>1.3776470588235294</v>
      </c>
      <c r="J44" s="49">
        <f t="shared" si="1"/>
        <v>1.6531764705882352</v>
      </c>
      <c r="K44" s="55" t="s">
        <v>24</v>
      </c>
      <c r="L44" s="56"/>
      <c r="M44" s="52"/>
      <c r="N44" s="53"/>
    </row>
    <row r="45" spans="1:14" s="36" customFormat="1" ht="17">
      <c r="A45" s="54" t="s">
        <v>51</v>
      </c>
      <c r="B45" s="45" t="s">
        <v>97</v>
      </c>
      <c r="C45" s="45" t="s">
        <v>25</v>
      </c>
      <c r="D45" s="46" t="s">
        <v>21</v>
      </c>
      <c r="E45" s="46" t="s">
        <v>22</v>
      </c>
      <c r="F45" s="45" t="s">
        <v>23</v>
      </c>
      <c r="G45" s="45">
        <v>496</v>
      </c>
      <c r="H45" s="45">
        <v>1</v>
      </c>
      <c r="I45" s="48">
        <v>0.59176470588235297</v>
      </c>
      <c r="J45" s="49">
        <f t="shared" si="1"/>
        <v>0.71011764705882352</v>
      </c>
      <c r="K45" s="55" t="s">
        <v>24</v>
      </c>
      <c r="L45" s="56"/>
      <c r="M45" s="52"/>
      <c r="N45" s="53"/>
    </row>
    <row r="46" spans="1:14" s="36" customFormat="1" ht="18" thickBot="1">
      <c r="A46" s="54" t="s">
        <v>98</v>
      </c>
      <c r="B46" s="45" t="s">
        <v>99</v>
      </c>
      <c r="C46" s="45" t="s">
        <v>74</v>
      </c>
      <c r="D46" s="46" t="s">
        <v>21</v>
      </c>
      <c r="E46" s="46" t="s">
        <v>22</v>
      </c>
      <c r="F46" s="95" t="s">
        <v>23</v>
      </c>
      <c r="G46" s="45">
        <v>496</v>
      </c>
      <c r="H46" s="45">
        <v>1</v>
      </c>
      <c r="I46" s="48">
        <v>0.8411764705882353</v>
      </c>
      <c r="J46" s="49">
        <f t="shared" si="1"/>
        <v>1.0094117647058822</v>
      </c>
      <c r="K46" s="70" t="s">
        <v>24</v>
      </c>
      <c r="L46" s="96"/>
      <c r="M46" s="52"/>
      <c r="N46" s="53"/>
    </row>
    <row r="47" spans="1:14" s="36" customFormat="1" ht="18" thickBot="1">
      <c r="A47" s="92" t="s">
        <v>100</v>
      </c>
      <c r="B47" s="97"/>
      <c r="C47" s="98"/>
      <c r="D47" s="99"/>
      <c r="E47" s="99"/>
      <c r="F47" s="99"/>
      <c r="G47" s="99"/>
      <c r="H47" s="99"/>
      <c r="I47" s="100"/>
      <c r="J47" s="100"/>
      <c r="K47" s="99"/>
      <c r="L47" s="101"/>
    </row>
    <row r="48" spans="1:14" s="36" customFormat="1" ht="17">
      <c r="A48" s="54" t="s">
        <v>101</v>
      </c>
      <c r="B48" s="45" t="s">
        <v>102</v>
      </c>
      <c r="C48" s="45" t="s">
        <v>103</v>
      </c>
      <c r="D48" s="46" t="s">
        <v>21</v>
      </c>
      <c r="E48" s="46" t="s">
        <v>22</v>
      </c>
      <c r="F48" s="46" t="s">
        <v>23</v>
      </c>
      <c r="G48" s="45" t="s">
        <v>104</v>
      </c>
      <c r="H48" s="45">
        <v>1</v>
      </c>
      <c r="I48" s="48">
        <v>0.17176470588235293</v>
      </c>
      <c r="J48" s="49">
        <f t="shared" si="1"/>
        <v>0.20611764705882352</v>
      </c>
      <c r="K48" s="55" t="s">
        <v>24</v>
      </c>
      <c r="L48" s="56"/>
      <c r="M48" s="52"/>
      <c r="N48" s="53"/>
    </row>
    <row r="49" spans="1:14" s="36" customFormat="1" ht="17">
      <c r="A49" s="54" t="s">
        <v>105</v>
      </c>
      <c r="B49" s="45" t="s">
        <v>106</v>
      </c>
      <c r="C49" s="45" t="s">
        <v>107</v>
      </c>
      <c r="D49" s="46" t="s">
        <v>21</v>
      </c>
      <c r="E49" s="46" t="s">
        <v>22</v>
      </c>
      <c r="F49" s="46" t="s">
        <v>23</v>
      </c>
      <c r="G49" s="45" t="s">
        <v>104</v>
      </c>
      <c r="H49" s="45">
        <v>1</v>
      </c>
      <c r="I49" s="48">
        <v>0.17176470588235293</v>
      </c>
      <c r="J49" s="49">
        <f t="shared" si="1"/>
        <v>0.20611764705882352</v>
      </c>
      <c r="K49" s="55" t="s">
        <v>24</v>
      </c>
      <c r="L49" s="56"/>
      <c r="M49" s="52"/>
      <c r="N49" s="53"/>
    </row>
    <row r="50" spans="1:14" s="36" customFormat="1" ht="17">
      <c r="A50" s="54" t="s">
        <v>108</v>
      </c>
      <c r="B50" s="45" t="s">
        <v>109</v>
      </c>
      <c r="C50" s="45" t="s">
        <v>110</v>
      </c>
      <c r="D50" s="46" t="s">
        <v>21</v>
      </c>
      <c r="E50" s="46" t="s">
        <v>22</v>
      </c>
      <c r="F50" s="46" t="s">
        <v>23</v>
      </c>
      <c r="G50" s="45" t="s">
        <v>104</v>
      </c>
      <c r="H50" s="45">
        <v>1</v>
      </c>
      <c r="I50" s="48">
        <v>0.17176470588235293</v>
      </c>
      <c r="J50" s="49">
        <f t="shared" si="1"/>
        <v>0.20611764705882352</v>
      </c>
      <c r="K50" s="55" t="s">
        <v>24</v>
      </c>
      <c r="L50" s="56"/>
      <c r="M50" s="52"/>
      <c r="N50" s="53"/>
    </row>
    <row r="51" spans="1:14" s="36" customFormat="1" ht="17">
      <c r="A51" s="54" t="s">
        <v>111</v>
      </c>
      <c r="B51" s="45" t="s">
        <v>112</v>
      </c>
      <c r="C51" s="45" t="s">
        <v>20</v>
      </c>
      <c r="D51" s="46" t="s">
        <v>21</v>
      </c>
      <c r="E51" s="46" t="s">
        <v>22</v>
      </c>
      <c r="F51" s="46" t="s">
        <v>23</v>
      </c>
      <c r="G51" s="45">
        <v>488</v>
      </c>
      <c r="H51" s="45">
        <v>1</v>
      </c>
      <c r="I51" s="48">
        <v>0.20689655172413793</v>
      </c>
      <c r="J51" s="49">
        <f t="shared" si="1"/>
        <v>0.24827586206896551</v>
      </c>
      <c r="K51" s="55" t="s">
        <v>24</v>
      </c>
      <c r="L51" s="56"/>
      <c r="M51" s="52"/>
      <c r="N51" s="53"/>
    </row>
    <row r="52" spans="1:14" s="36" customFormat="1" ht="17">
      <c r="A52" s="54" t="s">
        <v>113</v>
      </c>
      <c r="B52" s="45" t="s">
        <v>114</v>
      </c>
      <c r="C52" s="45" t="s">
        <v>20</v>
      </c>
      <c r="D52" s="46" t="s">
        <v>21</v>
      </c>
      <c r="E52" s="46" t="s">
        <v>22</v>
      </c>
      <c r="F52" s="46" t="s">
        <v>23</v>
      </c>
      <c r="G52" s="45">
        <v>488</v>
      </c>
      <c r="H52" s="45">
        <v>1</v>
      </c>
      <c r="I52" s="48">
        <v>0.27011494252873564</v>
      </c>
      <c r="J52" s="49">
        <f t="shared" si="1"/>
        <v>0.32413793103448274</v>
      </c>
      <c r="K52" s="55" t="s">
        <v>24</v>
      </c>
      <c r="L52" s="56"/>
      <c r="M52" s="52"/>
      <c r="N52" s="53"/>
    </row>
    <row r="53" spans="1:14" s="36" customFormat="1" ht="17">
      <c r="A53" s="54" t="s">
        <v>115</v>
      </c>
      <c r="B53" s="45" t="s">
        <v>116</v>
      </c>
      <c r="C53" s="45" t="s">
        <v>20</v>
      </c>
      <c r="D53" s="46" t="s">
        <v>21</v>
      </c>
      <c r="E53" s="46" t="s">
        <v>22</v>
      </c>
      <c r="F53" s="46" t="s">
        <v>23</v>
      </c>
      <c r="G53" s="45">
        <v>488</v>
      </c>
      <c r="H53" s="45">
        <v>1</v>
      </c>
      <c r="I53" s="48">
        <v>0.34597701149425286</v>
      </c>
      <c r="J53" s="49">
        <f t="shared" si="1"/>
        <v>0.41517241379310343</v>
      </c>
      <c r="K53" s="55" t="s">
        <v>24</v>
      </c>
      <c r="L53" s="56"/>
      <c r="M53" s="52"/>
      <c r="N53" s="53"/>
    </row>
    <row r="54" spans="1:14" s="36" customFormat="1" ht="17">
      <c r="A54" s="54" t="s">
        <v>117</v>
      </c>
      <c r="B54" s="45" t="s">
        <v>118</v>
      </c>
      <c r="C54" s="45" t="s">
        <v>20</v>
      </c>
      <c r="D54" s="46" t="s">
        <v>21</v>
      </c>
      <c r="E54" s="46" t="s">
        <v>22</v>
      </c>
      <c r="F54" s="46" t="s">
        <v>23</v>
      </c>
      <c r="G54" s="45">
        <v>488</v>
      </c>
      <c r="H54" s="45">
        <v>1</v>
      </c>
      <c r="I54" s="48">
        <v>0.13764705882352943</v>
      </c>
      <c r="J54" s="49">
        <f t="shared" si="1"/>
        <v>0.16517647058823531</v>
      </c>
      <c r="K54" s="45" t="s">
        <v>119</v>
      </c>
      <c r="L54" s="102"/>
      <c r="M54" s="52"/>
      <c r="N54" s="53"/>
    </row>
    <row r="55" spans="1:14" s="36" customFormat="1" ht="18" thickBot="1">
      <c r="A55" s="54" t="s">
        <v>120</v>
      </c>
      <c r="B55" s="45" t="s">
        <v>121</v>
      </c>
      <c r="C55" s="45" t="s">
        <v>20</v>
      </c>
      <c r="D55" s="46" t="s">
        <v>21</v>
      </c>
      <c r="E55" s="46" t="s">
        <v>22</v>
      </c>
      <c r="F55" s="46" t="s">
        <v>23</v>
      </c>
      <c r="G55" s="45">
        <v>488</v>
      </c>
      <c r="H55" s="45">
        <v>1</v>
      </c>
      <c r="I55" s="48">
        <v>0.22352941176470589</v>
      </c>
      <c r="J55" s="49">
        <f t="shared" si="1"/>
        <v>0.26823529411764707</v>
      </c>
      <c r="K55" s="45" t="s">
        <v>122</v>
      </c>
      <c r="L55" s="102"/>
      <c r="M55" s="52"/>
      <c r="N55" s="53"/>
    </row>
    <row r="56" spans="1:14" s="36" customFormat="1" ht="18" thickBot="1">
      <c r="A56" s="92" t="s">
        <v>123</v>
      </c>
      <c r="B56" s="97"/>
      <c r="C56" s="98"/>
      <c r="D56" s="99"/>
      <c r="E56" s="99"/>
      <c r="F56" s="99"/>
      <c r="G56" s="99"/>
      <c r="H56" s="99"/>
      <c r="I56" s="100"/>
      <c r="J56" s="100"/>
      <c r="K56" s="99"/>
      <c r="L56" s="101"/>
    </row>
    <row r="57" spans="1:14" s="36" customFormat="1" ht="17">
      <c r="A57" s="54" t="s">
        <v>74</v>
      </c>
      <c r="B57" s="45" t="s">
        <v>124</v>
      </c>
      <c r="C57" s="45" t="s">
        <v>20</v>
      </c>
      <c r="D57" s="46" t="s">
        <v>21</v>
      </c>
      <c r="E57" s="46" t="s">
        <v>22</v>
      </c>
      <c r="F57" s="46" t="s">
        <v>23</v>
      </c>
      <c r="G57" s="45" t="s">
        <v>125</v>
      </c>
      <c r="H57" s="45">
        <v>1</v>
      </c>
      <c r="I57" s="48">
        <v>0.54712643678160922</v>
      </c>
      <c r="J57" s="49">
        <f t="shared" si="1"/>
        <v>0.65655172413793106</v>
      </c>
      <c r="K57" s="55" t="s">
        <v>24</v>
      </c>
      <c r="L57" s="56"/>
      <c r="M57" s="52"/>
      <c r="N57" s="53"/>
    </row>
    <row r="58" spans="1:14" s="36" customFormat="1" ht="17">
      <c r="A58" s="54" t="s">
        <v>126</v>
      </c>
      <c r="B58" s="45"/>
      <c r="C58" s="45"/>
      <c r="D58" s="46"/>
      <c r="E58" s="46"/>
      <c r="F58" s="46"/>
      <c r="G58" s="45"/>
      <c r="H58" s="45"/>
      <c r="I58" s="48">
        <v>0</v>
      </c>
      <c r="J58" s="49">
        <f t="shared" si="1"/>
        <v>0</v>
      </c>
      <c r="K58" s="55" t="s">
        <v>24</v>
      </c>
      <c r="L58" s="56"/>
      <c r="M58" s="52"/>
      <c r="N58" s="53"/>
    </row>
    <row r="59" spans="1:14" s="36" customFormat="1" ht="17">
      <c r="A59" s="54" t="s">
        <v>127</v>
      </c>
      <c r="B59" s="45" t="s">
        <v>128</v>
      </c>
      <c r="C59" s="45" t="s">
        <v>129</v>
      </c>
      <c r="D59" s="46" t="s">
        <v>21</v>
      </c>
      <c r="E59" s="46" t="s">
        <v>22</v>
      </c>
      <c r="F59" s="46" t="s">
        <v>23</v>
      </c>
      <c r="G59" s="45" t="s">
        <v>130</v>
      </c>
      <c r="H59" s="45">
        <v>1</v>
      </c>
      <c r="I59" s="48">
        <v>0.41034482758620688</v>
      </c>
      <c r="J59" s="49">
        <f t="shared" si="1"/>
        <v>0.49241379310344824</v>
      </c>
      <c r="K59" s="55" t="s">
        <v>24</v>
      </c>
      <c r="L59" s="56"/>
      <c r="M59" s="52"/>
      <c r="N59" s="53"/>
    </row>
    <row r="60" spans="1:14" s="36" customFormat="1" ht="17">
      <c r="A60" s="57" t="s">
        <v>131</v>
      </c>
      <c r="B60" s="45" t="s">
        <v>132</v>
      </c>
      <c r="C60" s="45" t="s">
        <v>129</v>
      </c>
      <c r="D60" s="46" t="s">
        <v>21</v>
      </c>
      <c r="E60" s="46" t="s">
        <v>22</v>
      </c>
      <c r="F60" s="46" t="s">
        <v>23</v>
      </c>
      <c r="G60" s="45" t="s">
        <v>130</v>
      </c>
      <c r="H60" s="45">
        <v>1</v>
      </c>
      <c r="I60" s="48">
        <v>0.54712643678160922</v>
      </c>
      <c r="J60" s="49">
        <f t="shared" si="1"/>
        <v>0.65655172413793106</v>
      </c>
      <c r="K60" s="55" t="s">
        <v>24</v>
      </c>
      <c r="L60" s="56"/>
      <c r="M60" s="52"/>
      <c r="N60" s="53"/>
    </row>
    <row r="61" spans="1:14" s="36" customFormat="1" ht="15">
      <c r="A61" s="54" t="s">
        <v>133</v>
      </c>
      <c r="B61" s="358" t="s">
        <v>32</v>
      </c>
      <c r="C61" s="359"/>
      <c r="D61" s="359"/>
      <c r="E61" s="359"/>
      <c r="F61" s="359"/>
      <c r="G61" s="359"/>
      <c r="H61" s="359"/>
      <c r="I61" s="58"/>
      <c r="J61" s="58"/>
      <c r="K61" s="55" t="s">
        <v>24</v>
      </c>
      <c r="L61" s="56"/>
      <c r="M61" s="52"/>
      <c r="N61" s="53"/>
    </row>
    <row r="62" spans="1:14" s="36" customFormat="1" ht="17">
      <c r="A62" s="54" t="s">
        <v>134</v>
      </c>
      <c r="B62" s="45" t="s">
        <v>135</v>
      </c>
      <c r="C62" s="45" t="s">
        <v>20</v>
      </c>
      <c r="D62" s="46" t="s">
        <v>21</v>
      </c>
      <c r="E62" s="46" t="s">
        <v>22</v>
      </c>
      <c r="F62" s="46" t="s">
        <v>23</v>
      </c>
      <c r="G62" s="45" t="s">
        <v>125</v>
      </c>
      <c r="H62" s="45">
        <v>1</v>
      </c>
      <c r="I62" s="48">
        <v>0.41034482758620688</v>
      </c>
      <c r="J62" s="49">
        <f t="shared" si="1"/>
        <v>0.49241379310344824</v>
      </c>
      <c r="K62" s="55" t="s">
        <v>24</v>
      </c>
      <c r="L62" s="56"/>
      <c r="M62" s="52"/>
      <c r="N62" s="53"/>
    </row>
    <row r="63" spans="1:14" s="36" customFormat="1" ht="17">
      <c r="A63" s="54" t="s">
        <v>136</v>
      </c>
      <c r="B63" s="45" t="s">
        <v>137</v>
      </c>
      <c r="C63" s="45" t="s">
        <v>129</v>
      </c>
      <c r="D63" s="46" t="s">
        <v>21</v>
      </c>
      <c r="E63" s="46" t="s">
        <v>22</v>
      </c>
      <c r="F63" s="46" t="s">
        <v>23</v>
      </c>
      <c r="G63" s="45" t="s">
        <v>138</v>
      </c>
      <c r="H63" s="45">
        <v>1</v>
      </c>
      <c r="I63" s="48">
        <v>0.34090909090909088</v>
      </c>
      <c r="J63" s="49">
        <f t="shared" si="1"/>
        <v>0.40909090909090906</v>
      </c>
      <c r="K63" s="55" t="s">
        <v>24</v>
      </c>
      <c r="L63" s="56"/>
      <c r="M63" s="52"/>
      <c r="N63" s="53"/>
    </row>
    <row r="64" spans="1:14" s="36" customFormat="1" ht="18" thickBot="1">
      <c r="A64" s="54" t="s">
        <v>139</v>
      </c>
      <c r="B64" s="45" t="s">
        <v>140</v>
      </c>
      <c r="C64" s="45" t="s">
        <v>141</v>
      </c>
      <c r="D64" s="46" t="s">
        <v>21</v>
      </c>
      <c r="E64" s="46" t="s">
        <v>22</v>
      </c>
      <c r="F64" s="46" t="s">
        <v>23</v>
      </c>
      <c r="G64" s="45" t="s">
        <v>142</v>
      </c>
      <c r="H64" s="45">
        <v>1</v>
      </c>
      <c r="I64" s="48">
        <v>0.68850574712643675</v>
      </c>
      <c r="J64" s="49">
        <f t="shared" si="1"/>
        <v>0.82620689655172408</v>
      </c>
      <c r="K64" s="55" t="s">
        <v>24</v>
      </c>
      <c r="L64" s="56"/>
      <c r="M64" s="52"/>
      <c r="N64" s="53"/>
    </row>
    <row r="65" spans="1:14" s="36" customFormat="1" ht="17">
      <c r="A65" s="103" t="s">
        <v>143</v>
      </c>
      <c r="B65" s="31"/>
      <c r="C65" s="32"/>
      <c r="D65" s="33"/>
      <c r="E65" s="33"/>
      <c r="F65" s="33"/>
      <c r="G65" s="33"/>
      <c r="H65" s="33"/>
      <c r="I65" s="34"/>
      <c r="J65" s="34"/>
      <c r="K65" s="33"/>
      <c r="L65" s="35"/>
    </row>
    <row r="66" spans="1:14" s="36" customFormat="1" ht="18" thickBot="1">
      <c r="A66" s="92" t="s">
        <v>144</v>
      </c>
      <c r="B66" s="38"/>
      <c r="C66" s="39"/>
      <c r="D66" s="40"/>
      <c r="E66" s="40"/>
      <c r="F66" s="40"/>
      <c r="G66" s="40"/>
      <c r="H66" s="40"/>
      <c r="I66" s="41"/>
      <c r="J66" s="41"/>
      <c r="K66" s="40"/>
      <c r="L66" s="42"/>
    </row>
    <row r="67" spans="1:14" s="36" customFormat="1" ht="17">
      <c r="A67" s="54" t="s">
        <v>145</v>
      </c>
      <c r="B67" s="88" t="s">
        <v>146</v>
      </c>
      <c r="C67" s="45" t="s">
        <v>147</v>
      </c>
      <c r="D67" s="45" t="s">
        <v>148</v>
      </c>
      <c r="E67" s="46" t="s">
        <v>149</v>
      </c>
      <c r="F67" s="46"/>
      <c r="G67" s="45" t="s">
        <v>150</v>
      </c>
      <c r="H67" s="45">
        <v>10</v>
      </c>
      <c r="I67" s="48">
        <v>0.21333333333333335</v>
      </c>
      <c r="J67" s="49">
        <f>I67*1.2</f>
        <v>0.25600000000000001</v>
      </c>
      <c r="K67" s="45" t="s">
        <v>151</v>
      </c>
      <c r="L67" s="102"/>
      <c r="M67" s="52"/>
      <c r="N67" s="53"/>
    </row>
    <row r="68" spans="1:14" s="36" customFormat="1" ht="17">
      <c r="A68" s="54" t="s">
        <v>152</v>
      </c>
      <c r="B68" s="88" t="s">
        <v>153</v>
      </c>
      <c r="C68" s="45" t="s">
        <v>147</v>
      </c>
      <c r="D68" s="45" t="s">
        <v>148</v>
      </c>
      <c r="E68" s="46" t="s">
        <v>149</v>
      </c>
      <c r="F68" s="46"/>
      <c r="G68" s="45" t="s">
        <v>150</v>
      </c>
      <c r="H68" s="45">
        <v>10</v>
      </c>
      <c r="I68" s="48">
        <v>0.21333333333333335</v>
      </c>
      <c r="J68" s="49">
        <f>I68*1.2</f>
        <v>0.25600000000000001</v>
      </c>
      <c r="K68" s="45" t="s">
        <v>151</v>
      </c>
      <c r="L68" s="102"/>
      <c r="M68" s="52"/>
      <c r="N68" s="53"/>
    </row>
    <row r="69" spans="1:14" s="36" customFormat="1" ht="18" thickBot="1">
      <c r="A69" s="54" t="s">
        <v>154</v>
      </c>
      <c r="B69" s="88" t="s">
        <v>155</v>
      </c>
      <c r="C69" s="45" t="s">
        <v>147</v>
      </c>
      <c r="D69" s="45" t="s">
        <v>148</v>
      </c>
      <c r="E69" s="46" t="s">
        <v>149</v>
      </c>
      <c r="F69" s="46"/>
      <c r="G69" s="45" t="s">
        <v>150</v>
      </c>
      <c r="H69" s="45">
        <v>10</v>
      </c>
      <c r="I69" s="48">
        <v>0.41428571428571426</v>
      </c>
      <c r="J69" s="49">
        <f>I69*1.2</f>
        <v>0.49714285714285711</v>
      </c>
      <c r="K69" s="45" t="s">
        <v>151</v>
      </c>
      <c r="L69" s="102"/>
      <c r="M69" s="52"/>
      <c r="N69" s="53"/>
    </row>
    <row r="70" spans="1:14" s="36" customFormat="1" ht="18" thickBot="1">
      <c r="A70" s="92" t="s">
        <v>156</v>
      </c>
      <c r="B70" s="97"/>
      <c r="C70" s="98"/>
      <c r="D70" s="99"/>
      <c r="E70" s="99"/>
      <c r="F70" s="99"/>
      <c r="G70" s="99"/>
      <c r="H70" s="99"/>
      <c r="I70" s="100"/>
      <c r="J70" s="100"/>
      <c r="K70" s="99"/>
      <c r="L70" s="101"/>
      <c r="M70" s="52"/>
      <c r="N70" s="53"/>
    </row>
    <row r="71" spans="1:14" s="36" customFormat="1" ht="18" thickBot="1">
      <c r="A71" s="54" t="s">
        <v>145</v>
      </c>
      <c r="B71" s="88" t="s">
        <v>157</v>
      </c>
      <c r="C71" s="45" t="s">
        <v>147</v>
      </c>
      <c r="D71" s="45" t="s">
        <v>148</v>
      </c>
      <c r="E71" s="46" t="s">
        <v>149</v>
      </c>
      <c r="F71" s="46"/>
      <c r="G71" s="45" t="s">
        <v>150</v>
      </c>
      <c r="H71" s="45">
        <v>10</v>
      </c>
      <c r="I71" s="48">
        <v>0.3125</v>
      </c>
      <c r="J71" s="49">
        <f>I71*1.2</f>
        <v>0.375</v>
      </c>
      <c r="K71" s="45" t="s">
        <v>151</v>
      </c>
      <c r="L71" s="102"/>
      <c r="M71" s="52"/>
      <c r="N71" s="53"/>
    </row>
    <row r="72" spans="1:14" s="36" customFormat="1" ht="18" thickBot="1">
      <c r="A72" s="92" t="s">
        <v>158</v>
      </c>
      <c r="B72" s="97"/>
      <c r="C72" s="98"/>
      <c r="D72" s="99"/>
      <c r="E72" s="99"/>
      <c r="F72" s="99"/>
      <c r="G72" s="99"/>
      <c r="H72" s="99"/>
      <c r="I72" s="100"/>
      <c r="J72" s="100"/>
      <c r="K72" s="99"/>
      <c r="L72" s="101"/>
      <c r="M72" s="52"/>
      <c r="N72" s="53"/>
    </row>
    <row r="73" spans="1:14" s="36" customFormat="1" ht="17">
      <c r="A73" s="54" t="s">
        <v>145</v>
      </c>
      <c r="B73" s="88" t="s">
        <v>159</v>
      </c>
      <c r="C73" s="45" t="s">
        <v>147</v>
      </c>
      <c r="D73" s="45" t="s">
        <v>148</v>
      </c>
      <c r="E73" s="46" t="s">
        <v>149</v>
      </c>
      <c r="F73" s="46"/>
      <c r="G73" s="45" t="s">
        <v>150</v>
      </c>
      <c r="H73" s="45">
        <v>10</v>
      </c>
      <c r="I73" s="48">
        <v>0.5</v>
      </c>
      <c r="J73" s="49">
        <f>I73*1.2</f>
        <v>0.6</v>
      </c>
      <c r="K73" s="45" t="s">
        <v>151</v>
      </c>
      <c r="L73" s="102"/>
      <c r="M73" s="52"/>
      <c r="N73" s="53"/>
    </row>
    <row r="74" spans="1:14" s="36" customFormat="1" ht="17">
      <c r="A74" s="57" t="s">
        <v>152</v>
      </c>
      <c r="B74" s="45" t="s">
        <v>160</v>
      </c>
      <c r="C74" s="45" t="s">
        <v>147</v>
      </c>
      <c r="D74" s="45" t="s">
        <v>148</v>
      </c>
      <c r="E74" s="46" t="s">
        <v>149</v>
      </c>
      <c r="F74" s="46"/>
      <c r="G74" s="45" t="s">
        <v>150</v>
      </c>
      <c r="H74" s="45">
        <v>10</v>
      </c>
      <c r="I74" s="48">
        <v>0.47222222222222227</v>
      </c>
      <c r="J74" s="49">
        <f>I74*1.2</f>
        <v>0.56666666666666665</v>
      </c>
      <c r="K74" s="45" t="s">
        <v>151</v>
      </c>
      <c r="L74" s="102"/>
      <c r="M74" s="52"/>
      <c r="N74" s="53"/>
    </row>
    <row r="75" spans="1:14" s="36" customFormat="1" ht="17">
      <c r="A75" s="54" t="s">
        <v>161</v>
      </c>
      <c r="B75" s="45" t="s">
        <v>162</v>
      </c>
      <c r="C75" s="45" t="s">
        <v>147</v>
      </c>
      <c r="D75" s="45" t="s">
        <v>148</v>
      </c>
      <c r="E75" s="46" t="s">
        <v>149</v>
      </c>
      <c r="F75" s="46"/>
      <c r="G75" s="45" t="s">
        <v>150</v>
      </c>
      <c r="H75" s="45">
        <v>10</v>
      </c>
      <c r="I75" s="48">
        <v>0.78313253012048201</v>
      </c>
      <c r="J75" s="49">
        <f>I75*1.2</f>
        <v>0.93975903614457834</v>
      </c>
      <c r="K75" s="45" t="s">
        <v>151</v>
      </c>
      <c r="L75" s="102"/>
      <c r="M75" s="52"/>
      <c r="N75" s="53"/>
    </row>
    <row r="76" spans="1:14" s="36" customFormat="1" ht="31" thickBot="1">
      <c r="A76" s="104" t="s">
        <v>163</v>
      </c>
      <c r="B76" s="358" t="s">
        <v>32</v>
      </c>
      <c r="C76" s="359"/>
      <c r="D76" s="359"/>
      <c r="E76" s="359"/>
      <c r="F76" s="359"/>
      <c r="G76" s="359"/>
      <c r="H76" s="359"/>
      <c r="I76" s="105"/>
      <c r="J76" s="106"/>
      <c r="K76" s="11"/>
      <c r="L76" s="12"/>
    </row>
    <row r="77" spans="1:14" s="36" customFormat="1" ht="17">
      <c r="A77" s="103" t="s">
        <v>164</v>
      </c>
      <c r="B77" s="31"/>
      <c r="C77" s="32"/>
      <c r="D77" s="33"/>
      <c r="E77" s="33"/>
      <c r="F77" s="33"/>
      <c r="G77" s="33"/>
      <c r="H77" s="33"/>
      <c r="I77" s="34"/>
      <c r="J77" s="34"/>
      <c r="K77" s="33"/>
      <c r="L77" s="35"/>
    </row>
    <row r="78" spans="1:14" s="107" customFormat="1" ht="18" thickBot="1">
      <c r="A78" s="92" t="s">
        <v>165</v>
      </c>
      <c r="B78" s="38"/>
      <c r="C78" s="39" t="s">
        <v>166</v>
      </c>
      <c r="D78" s="40"/>
      <c r="E78" s="40"/>
      <c r="F78" s="40"/>
      <c r="G78" s="40"/>
      <c r="H78" s="40"/>
      <c r="I78" s="41"/>
      <c r="J78" s="41"/>
      <c r="K78" s="40"/>
      <c r="L78" s="42"/>
    </row>
    <row r="79" spans="1:14" s="36" customFormat="1" ht="17">
      <c r="A79" s="54" t="s">
        <v>167</v>
      </c>
      <c r="B79" s="108" t="s">
        <v>168</v>
      </c>
      <c r="C79" s="109" t="s">
        <v>169</v>
      </c>
      <c r="D79" s="110" t="s">
        <v>170</v>
      </c>
      <c r="E79" s="46" t="s">
        <v>149</v>
      </c>
      <c r="F79" s="46"/>
      <c r="G79" s="45" t="s">
        <v>171</v>
      </c>
      <c r="H79" s="45">
        <v>1</v>
      </c>
      <c r="I79" s="48">
        <v>0.109</v>
      </c>
      <c r="J79" s="49">
        <f t="shared" ref="J79:J117" si="2">I79*1.2</f>
        <v>0.1308</v>
      </c>
      <c r="K79" s="55" t="s">
        <v>172</v>
      </c>
      <c r="L79" s="56"/>
      <c r="N79" s="53"/>
    </row>
    <row r="80" spans="1:14" s="36" customFormat="1" ht="17">
      <c r="A80" s="54" t="s">
        <v>173</v>
      </c>
      <c r="B80" s="88" t="s">
        <v>174</v>
      </c>
      <c r="C80" s="45" t="s">
        <v>169</v>
      </c>
      <c r="D80" s="45" t="s">
        <v>175</v>
      </c>
      <c r="E80" s="46" t="s">
        <v>22</v>
      </c>
      <c r="F80" s="46"/>
      <c r="G80" s="45" t="s">
        <v>171</v>
      </c>
      <c r="H80" s="45">
        <v>1</v>
      </c>
      <c r="I80" s="48">
        <v>0.18174999999999999</v>
      </c>
      <c r="J80" s="49">
        <f t="shared" si="2"/>
        <v>0.21809999999999999</v>
      </c>
      <c r="K80" s="55" t="s">
        <v>172</v>
      </c>
      <c r="L80" s="56"/>
      <c r="N80" s="53"/>
    </row>
    <row r="81" spans="1:14" s="36" customFormat="1" ht="17">
      <c r="A81" s="54" t="s">
        <v>176</v>
      </c>
      <c r="B81" s="88" t="s">
        <v>177</v>
      </c>
      <c r="C81" s="88" t="s">
        <v>178</v>
      </c>
      <c r="D81" s="88" t="s">
        <v>175</v>
      </c>
      <c r="E81" s="89" t="s">
        <v>22</v>
      </c>
      <c r="F81" s="89"/>
      <c r="G81" s="45" t="s">
        <v>179</v>
      </c>
      <c r="H81" s="45">
        <v>1</v>
      </c>
      <c r="I81" s="48">
        <v>1.4374999999999998</v>
      </c>
      <c r="J81" s="49">
        <f t="shared" si="2"/>
        <v>1.7249999999999996</v>
      </c>
      <c r="K81" s="55" t="s">
        <v>172</v>
      </c>
      <c r="L81" s="56"/>
      <c r="N81" s="53"/>
    </row>
    <row r="82" spans="1:14" s="36" customFormat="1" ht="17">
      <c r="A82" s="54" t="s">
        <v>180</v>
      </c>
      <c r="B82" s="108" t="s">
        <v>168</v>
      </c>
      <c r="C82" s="109" t="s">
        <v>169</v>
      </c>
      <c r="D82" s="110" t="s">
        <v>170</v>
      </c>
      <c r="E82" s="46" t="s">
        <v>149</v>
      </c>
      <c r="F82" s="46"/>
      <c r="G82" s="45" t="s">
        <v>171</v>
      </c>
      <c r="H82" s="45">
        <v>1</v>
      </c>
      <c r="I82" s="48">
        <v>0.10061538461538461</v>
      </c>
      <c r="J82" s="49">
        <f t="shared" si="2"/>
        <v>0.12073846153846152</v>
      </c>
      <c r="K82" s="55" t="s">
        <v>172</v>
      </c>
      <c r="L82" s="56"/>
      <c r="M82" s="111"/>
      <c r="N82" s="112"/>
    </row>
    <row r="83" spans="1:14" s="36" customFormat="1" ht="17">
      <c r="A83" s="54" t="s">
        <v>181</v>
      </c>
      <c r="B83" s="113" t="s">
        <v>182</v>
      </c>
      <c r="C83" s="109" t="s">
        <v>169</v>
      </c>
      <c r="D83" s="110" t="s">
        <v>183</v>
      </c>
      <c r="E83" s="46" t="s">
        <v>149</v>
      </c>
      <c r="F83" s="46"/>
      <c r="G83" s="45" t="s">
        <v>184</v>
      </c>
      <c r="H83" s="45">
        <v>12</v>
      </c>
      <c r="I83" s="48">
        <v>0.6087499999999999</v>
      </c>
      <c r="J83" s="49">
        <f t="shared" si="2"/>
        <v>0.73049999999999982</v>
      </c>
      <c r="K83" s="45" t="s">
        <v>185</v>
      </c>
      <c r="L83" s="102"/>
      <c r="M83" s="111"/>
      <c r="N83" s="112"/>
    </row>
    <row r="84" spans="1:14" s="36" customFormat="1" ht="17">
      <c r="A84" s="54" t="s">
        <v>186</v>
      </c>
      <c r="B84" s="88" t="s">
        <v>187</v>
      </c>
      <c r="C84" s="45" t="s">
        <v>188</v>
      </c>
      <c r="D84" s="45" t="s">
        <v>189</v>
      </c>
      <c r="E84" s="46" t="s">
        <v>190</v>
      </c>
      <c r="F84" s="46"/>
      <c r="G84" s="45" t="s">
        <v>191</v>
      </c>
      <c r="H84" s="45">
        <v>12</v>
      </c>
      <c r="I84" s="48">
        <v>6.1624999999999996</v>
      </c>
      <c r="J84" s="49">
        <f t="shared" si="2"/>
        <v>7.3949999999999996</v>
      </c>
      <c r="K84" s="45" t="s">
        <v>185</v>
      </c>
      <c r="L84" s="102"/>
      <c r="M84" s="111"/>
      <c r="N84" s="112"/>
    </row>
    <row r="85" spans="1:14" s="36" customFormat="1" ht="17">
      <c r="A85" s="54" t="s">
        <v>192</v>
      </c>
      <c r="B85" s="88" t="s">
        <v>193</v>
      </c>
      <c r="C85" s="45" t="s">
        <v>188</v>
      </c>
      <c r="D85" s="45" t="s">
        <v>175</v>
      </c>
      <c r="E85" s="46" t="s">
        <v>22</v>
      </c>
      <c r="F85" s="46"/>
      <c r="G85" s="45" t="s">
        <v>184</v>
      </c>
      <c r="H85" s="45">
        <v>12</v>
      </c>
      <c r="I85" s="48">
        <v>1.1499999999999999</v>
      </c>
      <c r="J85" s="49">
        <f t="shared" si="2"/>
        <v>1.38</v>
      </c>
      <c r="K85" s="45" t="s">
        <v>185</v>
      </c>
      <c r="L85" s="102"/>
      <c r="N85" s="53"/>
    </row>
    <row r="86" spans="1:14" s="36" customFormat="1" ht="17">
      <c r="A86" s="54" t="s">
        <v>194</v>
      </c>
      <c r="B86" s="93" t="s">
        <v>195</v>
      </c>
      <c r="C86" s="55" t="s">
        <v>188</v>
      </c>
      <c r="D86" s="55" t="s">
        <v>196</v>
      </c>
      <c r="E86" s="55" t="s">
        <v>149</v>
      </c>
      <c r="F86" s="55" t="s">
        <v>23</v>
      </c>
      <c r="G86" s="55" t="s">
        <v>197</v>
      </c>
      <c r="H86" s="55" t="s">
        <v>198</v>
      </c>
      <c r="I86" s="48">
        <v>1.675</v>
      </c>
      <c r="J86" s="49">
        <f t="shared" si="2"/>
        <v>2.0099999999999998</v>
      </c>
      <c r="K86" s="45" t="s">
        <v>185</v>
      </c>
      <c r="L86" s="102"/>
      <c r="N86" s="53"/>
    </row>
    <row r="87" spans="1:14" s="36" customFormat="1" ht="17">
      <c r="A87" s="54" t="s">
        <v>199</v>
      </c>
      <c r="B87" s="88" t="s">
        <v>200</v>
      </c>
      <c r="C87" s="45" t="s">
        <v>169</v>
      </c>
      <c r="D87" s="45" t="s">
        <v>201</v>
      </c>
      <c r="E87" s="46" t="s">
        <v>22</v>
      </c>
      <c r="F87" s="46"/>
      <c r="G87" s="45" t="s">
        <v>202</v>
      </c>
      <c r="H87" s="45">
        <v>1</v>
      </c>
      <c r="I87" s="48">
        <v>1.2470588235294118</v>
      </c>
      <c r="J87" s="49">
        <f t="shared" si="2"/>
        <v>1.496470588235294</v>
      </c>
      <c r="K87" s="55" t="s">
        <v>172</v>
      </c>
      <c r="L87" s="56"/>
      <c r="N87" s="53"/>
    </row>
    <row r="88" spans="1:14" s="36" customFormat="1" ht="17">
      <c r="A88" s="54" t="s">
        <v>203</v>
      </c>
      <c r="B88" s="88" t="s">
        <v>204</v>
      </c>
      <c r="C88" s="45" t="s">
        <v>169</v>
      </c>
      <c r="D88" s="45" t="s">
        <v>201</v>
      </c>
      <c r="E88" s="46" t="s">
        <v>22</v>
      </c>
      <c r="F88" s="46"/>
      <c r="G88" s="45" t="s">
        <v>205</v>
      </c>
      <c r="H88" s="45">
        <v>1</v>
      </c>
      <c r="I88" s="48">
        <v>1.2470588235294118</v>
      </c>
      <c r="J88" s="49">
        <f t="shared" si="2"/>
        <v>1.496470588235294</v>
      </c>
      <c r="K88" s="55" t="s">
        <v>172</v>
      </c>
      <c r="L88" s="56"/>
      <c r="N88" s="53"/>
    </row>
    <row r="89" spans="1:14" s="36" customFormat="1" ht="17">
      <c r="A89" s="54" t="s">
        <v>206</v>
      </c>
      <c r="B89" s="88" t="s">
        <v>207</v>
      </c>
      <c r="C89" s="45" t="s">
        <v>169</v>
      </c>
      <c r="D89" s="45" t="s">
        <v>201</v>
      </c>
      <c r="E89" s="46" t="s">
        <v>149</v>
      </c>
      <c r="F89" s="46"/>
      <c r="G89" s="45" t="s">
        <v>205</v>
      </c>
      <c r="H89" s="45">
        <v>1</v>
      </c>
      <c r="I89" s="48">
        <v>1.2705882352941178</v>
      </c>
      <c r="J89" s="49">
        <f t="shared" si="2"/>
        <v>1.5247058823529414</v>
      </c>
      <c r="K89" s="55" t="s">
        <v>172</v>
      </c>
      <c r="L89" s="56"/>
      <c r="N89" s="53"/>
    </row>
    <row r="90" spans="1:14" s="36" customFormat="1" ht="17">
      <c r="A90" s="54" t="s">
        <v>208</v>
      </c>
      <c r="B90" s="88" t="s">
        <v>209</v>
      </c>
      <c r="C90" s="45" t="s">
        <v>169</v>
      </c>
      <c r="D90" s="45" t="s">
        <v>201</v>
      </c>
      <c r="E90" s="46" t="s">
        <v>149</v>
      </c>
      <c r="F90" s="46"/>
      <c r="G90" s="45" t="s">
        <v>202</v>
      </c>
      <c r="H90" s="45">
        <v>1</v>
      </c>
      <c r="I90" s="48">
        <v>1.2705882352941178</v>
      </c>
      <c r="J90" s="49">
        <f t="shared" si="2"/>
        <v>1.5247058823529414</v>
      </c>
      <c r="K90" s="55" t="s">
        <v>172</v>
      </c>
      <c r="L90" s="56"/>
      <c r="N90" s="53"/>
    </row>
    <row r="91" spans="1:14" s="36" customFormat="1" ht="17">
      <c r="A91" s="54" t="s">
        <v>210</v>
      </c>
      <c r="B91" s="93" t="s">
        <v>211</v>
      </c>
      <c r="C91" s="45" t="s">
        <v>169</v>
      </c>
      <c r="D91" s="45" t="s">
        <v>201</v>
      </c>
      <c r="E91" s="46" t="s">
        <v>149</v>
      </c>
      <c r="F91" s="55" t="s">
        <v>212</v>
      </c>
      <c r="G91" s="55" t="s">
        <v>213</v>
      </c>
      <c r="H91" s="55">
        <v>1</v>
      </c>
      <c r="I91" s="48">
        <v>1.5999999999999999</v>
      </c>
      <c r="J91" s="49">
        <f t="shared" si="2"/>
        <v>1.9199999999999997</v>
      </c>
      <c r="K91" s="55" t="s">
        <v>172</v>
      </c>
      <c r="L91" s="56"/>
      <c r="N91" s="53"/>
    </row>
    <row r="92" spans="1:14" s="36" customFormat="1" ht="17">
      <c r="A92" s="54" t="s">
        <v>214</v>
      </c>
      <c r="B92" s="93" t="s">
        <v>215</v>
      </c>
      <c r="C92" s="55" t="s">
        <v>216</v>
      </c>
      <c r="D92" s="45" t="s">
        <v>201</v>
      </c>
      <c r="E92" s="46" t="s">
        <v>149</v>
      </c>
      <c r="F92" s="55"/>
      <c r="G92" s="55" t="s">
        <v>213</v>
      </c>
      <c r="H92" s="55" t="s">
        <v>217</v>
      </c>
      <c r="I92" s="48">
        <v>6.1375000000000002</v>
      </c>
      <c r="J92" s="49">
        <f t="shared" si="2"/>
        <v>7.3650000000000002</v>
      </c>
      <c r="K92" s="55" t="s">
        <v>217</v>
      </c>
      <c r="L92" s="56" t="s">
        <v>216</v>
      </c>
      <c r="N92" s="53"/>
    </row>
    <row r="93" spans="1:14" s="36" customFormat="1" ht="17">
      <c r="A93" s="54" t="s">
        <v>218</v>
      </c>
      <c r="B93" s="88" t="s">
        <v>219</v>
      </c>
      <c r="C93" s="45" t="s">
        <v>220</v>
      </c>
      <c r="D93" s="45" t="s">
        <v>221</v>
      </c>
      <c r="E93" s="46" t="s">
        <v>190</v>
      </c>
      <c r="F93" s="46"/>
      <c r="G93" s="45" t="s">
        <v>222</v>
      </c>
      <c r="H93" s="45">
        <v>1</v>
      </c>
      <c r="I93" s="48">
        <v>0.25</v>
      </c>
      <c r="J93" s="49">
        <f t="shared" si="2"/>
        <v>0.3</v>
      </c>
      <c r="K93" s="55" t="s">
        <v>172</v>
      </c>
      <c r="L93" s="56"/>
      <c r="N93" s="53"/>
    </row>
    <row r="94" spans="1:14" s="36" customFormat="1" ht="17">
      <c r="A94" s="57" t="s">
        <v>223</v>
      </c>
      <c r="B94" s="88" t="s">
        <v>224</v>
      </c>
      <c r="C94" s="45" t="s">
        <v>169</v>
      </c>
      <c r="D94" s="45" t="s">
        <v>221</v>
      </c>
      <c r="E94" s="46" t="s">
        <v>190</v>
      </c>
      <c r="F94" s="46"/>
      <c r="G94" s="45" t="s">
        <v>225</v>
      </c>
      <c r="H94" s="45" t="s">
        <v>226</v>
      </c>
      <c r="I94" s="48">
        <v>1.4871428571428571</v>
      </c>
      <c r="J94" s="49">
        <f t="shared" si="2"/>
        <v>1.7845714285714285</v>
      </c>
      <c r="K94" s="55" t="s">
        <v>227</v>
      </c>
      <c r="L94" s="56"/>
      <c r="N94" s="53"/>
    </row>
    <row r="95" spans="1:14" s="36" customFormat="1" ht="17">
      <c r="A95" s="57" t="s">
        <v>228</v>
      </c>
      <c r="B95" s="88" t="s">
        <v>229</v>
      </c>
      <c r="C95" s="45" t="s">
        <v>169</v>
      </c>
      <c r="D95" s="45" t="s">
        <v>221</v>
      </c>
      <c r="E95" s="46" t="s">
        <v>190</v>
      </c>
      <c r="F95" s="46"/>
      <c r="G95" s="45" t="s">
        <v>230</v>
      </c>
      <c r="H95" s="45" t="s">
        <v>226</v>
      </c>
      <c r="I95" s="48">
        <v>1.4871428571428571</v>
      </c>
      <c r="J95" s="49">
        <f t="shared" si="2"/>
        <v>1.7845714285714285</v>
      </c>
      <c r="K95" s="55" t="s">
        <v>227</v>
      </c>
      <c r="L95" s="56"/>
      <c r="N95" s="53"/>
    </row>
    <row r="96" spans="1:14" s="36" customFormat="1" ht="17">
      <c r="A96" s="54" t="s">
        <v>231</v>
      </c>
      <c r="B96" s="88" t="s">
        <v>232</v>
      </c>
      <c r="C96" s="45" t="s">
        <v>169</v>
      </c>
      <c r="D96" s="45" t="s">
        <v>175</v>
      </c>
      <c r="E96" s="46" t="s">
        <v>22</v>
      </c>
      <c r="F96" s="46"/>
      <c r="G96" s="45" t="s">
        <v>225</v>
      </c>
      <c r="H96" s="45">
        <v>1</v>
      </c>
      <c r="I96" s="48">
        <v>0.37647058823529411</v>
      </c>
      <c r="J96" s="49">
        <f t="shared" si="2"/>
        <v>0.4517647058823529</v>
      </c>
      <c r="K96" s="55" t="s">
        <v>227</v>
      </c>
      <c r="L96" s="56"/>
      <c r="N96" s="53"/>
    </row>
    <row r="97" spans="1:14" s="36" customFormat="1" ht="17">
      <c r="A97" s="54" t="s">
        <v>233</v>
      </c>
      <c r="B97" s="88" t="s">
        <v>234</v>
      </c>
      <c r="C97" s="45" t="s">
        <v>169</v>
      </c>
      <c r="D97" s="45" t="s">
        <v>175</v>
      </c>
      <c r="E97" s="46" t="s">
        <v>22</v>
      </c>
      <c r="F97" s="46"/>
      <c r="G97" s="45" t="s">
        <v>230</v>
      </c>
      <c r="H97" s="45">
        <v>1</v>
      </c>
      <c r="I97" s="48">
        <v>0.54117647058823537</v>
      </c>
      <c r="J97" s="49">
        <f t="shared" si="2"/>
        <v>0.64941176470588247</v>
      </c>
      <c r="K97" s="55" t="s">
        <v>227</v>
      </c>
      <c r="L97" s="56"/>
      <c r="N97" s="53"/>
    </row>
    <row r="98" spans="1:14" s="36" customFormat="1" ht="17">
      <c r="A98" s="54" t="s">
        <v>235</v>
      </c>
      <c r="B98" s="88" t="s">
        <v>236</v>
      </c>
      <c r="C98" s="88" t="s">
        <v>169</v>
      </c>
      <c r="D98" s="88" t="s">
        <v>175</v>
      </c>
      <c r="E98" s="89" t="s">
        <v>22</v>
      </c>
      <c r="F98" s="89"/>
      <c r="G98" s="45" t="s">
        <v>225</v>
      </c>
      <c r="H98" s="45">
        <v>48</v>
      </c>
      <c r="I98" s="48">
        <v>14.91764705882353</v>
      </c>
      <c r="J98" s="49">
        <f t="shared" si="2"/>
        <v>17.901176470588236</v>
      </c>
      <c r="K98" s="55" t="s">
        <v>237</v>
      </c>
      <c r="L98" s="56"/>
      <c r="N98" s="53"/>
    </row>
    <row r="99" spans="1:14" s="36" customFormat="1" ht="17">
      <c r="A99" s="54" t="s">
        <v>238</v>
      </c>
      <c r="B99" s="88" t="s">
        <v>239</v>
      </c>
      <c r="C99" s="45" t="s">
        <v>169</v>
      </c>
      <c r="D99" s="45" t="s">
        <v>201</v>
      </c>
      <c r="E99" s="46" t="s">
        <v>149</v>
      </c>
      <c r="F99" s="46" t="s">
        <v>212</v>
      </c>
      <c r="G99" s="45" t="s">
        <v>240</v>
      </c>
      <c r="H99" s="45">
        <v>1</v>
      </c>
      <c r="I99" s="48">
        <v>1.0547945205479452</v>
      </c>
      <c r="J99" s="49">
        <f t="shared" si="2"/>
        <v>1.2657534246575342</v>
      </c>
      <c r="K99" s="55" t="s">
        <v>241</v>
      </c>
      <c r="L99" s="56"/>
      <c r="N99" s="53"/>
    </row>
    <row r="100" spans="1:14" s="36" customFormat="1" ht="17">
      <c r="A100" s="54" t="s">
        <v>242</v>
      </c>
      <c r="B100" s="88" t="s">
        <v>243</v>
      </c>
      <c r="C100" s="45" t="s">
        <v>169</v>
      </c>
      <c r="D100" s="45" t="s">
        <v>201</v>
      </c>
      <c r="E100" s="46" t="s">
        <v>149</v>
      </c>
      <c r="F100" s="46"/>
      <c r="G100" s="45" t="s">
        <v>244</v>
      </c>
      <c r="H100" s="45">
        <v>1</v>
      </c>
      <c r="I100" s="48">
        <v>1.0547945205479452</v>
      </c>
      <c r="J100" s="49">
        <f t="shared" si="2"/>
        <v>1.2657534246575342</v>
      </c>
      <c r="K100" s="55" t="s">
        <v>241</v>
      </c>
      <c r="L100" s="56"/>
      <c r="N100" s="53"/>
    </row>
    <row r="101" spans="1:14" s="36" customFormat="1" ht="17">
      <c r="A101" s="54" t="s">
        <v>245</v>
      </c>
      <c r="B101" s="88" t="s">
        <v>246</v>
      </c>
      <c r="C101" s="45" t="s">
        <v>169</v>
      </c>
      <c r="D101" s="45" t="s">
        <v>201</v>
      </c>
      <c r="E101" s="46" t="s">
        <v>149</v>
      </c>
      <c r="F101" s="46" t="s">
        <v>212</v>
      </c>
      <c r="G101" s="45" t="s">
        <v>230</v>
      </c>
      <c r="H101" s="45">
        <v>1</v>
      </c>
      <c r="I101" s="48">
        <v>0.68493150684931503</v>
      </c>
      <c r="J101" s="49">
        <f t="shared" si="2"/>
        <v>0.82191780821917804</v>
      </c>
      <c r="K101" s="55" t="s">
        <v>241</v>
      </c>
      <c r="L101" s="56" t="s">
        <v>247</v>
      </c>
      <c r="N101" s="53"/>
    </row>
    <row r="102" spans="1:14" s="36" customFormat="1" ht="17">
      <c r="A102" s="54" t="s">
        <v>248</v>
      </c>
      <c r="B102" s="88" t="s">
        <v>246</v>
      </c>
      <c r="C102" s="45" t="s">
        <v>169</v>
      </c>
      <c r="D102" s="45" t="s">
        <v>201</v>
      </c>
      <c r="E102" s="46" t="s">
        <v>149</v>
      </c>
      <c r="F102" s="46" t="s">
        <v>212</v>
      </c>
      <c r="G102" s="45" t="s">
        <v>230</v>
      </c>
      <c r="H102" s="45">
        <v>1</v>
      </c>
      <c r="I102" s="48">
        <v>0.68493150684931503</v>
      </c>
      <c r="J102" s="49">
        <f t="shared" si="2"/>
        <v>0.82191780821917804</v>
      </c>
      <c r="K102" s="55" t="s">
        <v>241</v>
      </c>
      <c r="L102" s="56" t="s">
        <v>247</v>
      </c>
      <c r="N102" s="53"/>
    </row>
    <row r="103" spans="1:14" s="36" customFormat="1" ht="24">
      <c r="A103" s="54" t="s">
        <v>249</v>
      </c>
      <c r="B103" s="88" t="s">
        <v>250</v>
      </c>
      <c r="C103" s="88" t="s">
        <v>169</v>
      </c>
      <c r="D103" s="88" t="s">
        <v>175</v>
      </c>
      <c r="E103" s="89" t="s">
        <v>22</v>
      </c>
      <c r="F103" s="89" t="s">
        <v>212</v>
      </c>
      <c r="G103" s="45" t="s">
        <v>251</v>
      </c>
      <c r="H103" s="45">
        <v>1</v>
      </c>
      <c r="I103" s="48">
        <v>0.61904761904761907</v>
      </c>
      <c r="J103" s="49">
        <f t="shared" si="2"/>
        <v>0.74285714285714288</v>
      </c>
      <c r="K103" s="55" t="s">
        <v>241</v>
      </c>
      <c r="L103" s="56" t="s">
        <v>252</v>
      </c>
      <c r="N103" s="53"/>
    </row>
    <row r="104" spans="1:14" s="36" customFormat="1" ht="24">
      <c r="A104" s="54" t="s">
        <v>253</v>
      </c>
      <c r="B104" s="114" t="s">
        <v>254</v>
      </c>
      <c r="C104" s="115" t="s">
        <v>255</v>
      </c>
      <c r="D104" s="88" t="s">
        <v>175</v>
      </c>
      <c r="E104" s="89" t="s">
        <v>22</v>
      </c>
      <c r="F104" s="89" t="s">
        <v>212</v>
      </c>
      <c r="G104" s="55" t="s">
        <v>251</v>
      </c>
      <c r="H104" s="55" t="s">
        <v>256</v>
      </c>
      <c r="I104" s="48">
        <v>2.5662650602409638</v>
      </c>
      <c r="J104" s="49">
        <f t="shared" si="2"/>
        <v>3.0795180722891566</v>
      </c>
      <c r="K104" s="55" t="s">
        <v>257</v>
      </c>
      <c r="L104" s="56" t="s">
        <v>252</v>
      </c>
      <c r="N104" s="53"/>
    </row>
    <row r="105" spans="1:14" s="36" customFormat="1" ht="24">
      <c r="A105" s="54" t="s">
        <v>258</v>
      </c>
      <c r="B105" s="114" t="s">
        <v>259</v>
      </c>
      <c r="C105" s="115" t="s">
        <v>260</v>
      </c>
      <c r="D105" s="88" t="s">
        <v>175</v>
      </c>
      <c r="E105" s="89" t="s">
        <v>22</v>
      </c>
      <c r="F105" s="89" t="s">
        <v>212</v>
      </c>
      <c r="G105" s="55" t="s">
        <v>244</v>
      </c>
      <c r="H105" s="55">
        <v>1</v>
      </c>
      <c r="I105" s="48">
        <v>0.62650602409638556</v>
      </c>
      <c r="J105" s="49">
        <f t="shared" si="2"/>
        <v>0.75180722891566265</v>
      </c>
      <c r="K105" s="55" t="s">
        <v>241</v>
      </c>
      <c r="L105" s="56" t="s">
        <v>261</v>
      </c>
      <c r="N105" s="53"/>
    </row>
    <row r="106" spans="1:14" s="36" customFormat="1" ht="24">
      <c r="A106" s="54" t="s">
        <v>262</v>
      </c>
      <c r="B106" s="114" t="s">
        <v>263</v>
      </c>
      <c r="C106" s="115" t="s">
        <v>255</v>
      </c>
      <c r="D106" s="88" t="s">
        <v>175</v>
      </c>
      <c r="E106" s="89" t="s">
        <v>22</v>
      </c>
      <c r="F106" s="89" t="s">
        <v>212</v>
      </c>
      <c r="G106" s="55" t="s">
        <v>244</v>
      </c>
      <c r="H106" s="55" t="s">
        <v>256</v>
      </c>
      <c r="I106" s="48">
        <v>2.625</v>
      </c>
      <c r="J106" s="49">
        <f t="shared" si="2"/>
        <v>3.15</v>
      </c>
      <c r="K106" s="55" t="s">
        <v>257</v>
      </c>
      <c r="L106" s="56" t="s">
        <v>261</v>
      </c>
      <c r="N106" s="53"/>
    </row>
    <row r="107" spans="1:14" s="36" customFormat="1" ht="24">
      <c r="A107" s="116" t="s">
        <v>264</v>
      </c>
      <c r="B107" s="88" t="s">
        <v>250</v>
      </c>
      <c r="C107" s="88" t="s">
        <v>169</v>
      </c>
      <c r="D107" s="88" t="s">
        <v>175</v>
      </c>
      <c r="E107" s="89" t="s">
        <v>22</v>
      </c>
      <c r="F107" s="89" t="s">
        <v>212</v>
      </c>
      <c r="G107" s="45" t="s">
        <v>251</v>
      </c>
      <c r="H107" s="45">
        <v>1</v>
      </c>
      <c r="I107" s="48">
        <v>0.61904761904761907</v>
      </c>
      <c r="J107" s="49">
        <f t="shared" si="2"/>
        <v>0.74285714285714288</v>
      </c>
      <c r="K107" s="55" t="s">
        <v>241</v>
      </c>
      <c r="L107" s="56" t="s">
        <v>252</v>
      </c>
      <c r="N107" s="53"/>
    </row>
    <row r="108" spans="1:14" s="36" customFormat="1" ht="24">
      <c r="A108" s="116" t="s">
        <v>265</v>
      </c>
      <c r="B108" s="114" t="s">
        <v>259</v>
      </c>
      <c r="C108" s="115" t="s">
        <v>260</v>
      </c>
      <c r="D108" s="88" t="s">
        <v>175</v>
      </c>
      <c r="E108" s="89" t="s">
        <v>22</v>
      </c>
      <c r="F108" s="89" t="s">
        <v>212</v>
      </c>
      <c r="G108" s="55" t="s">
        <v>244</v>
      </c>
      <c r="H108" s="55">
        <v>1</v>
      </c>
      <c r="I108" s="48">
        <v>0.62650602409638556</v>
      </c>
      <c r="J108" s="49">
        <f t="shared" si="2"/>
        <v>0.75180722891566265</v>
      </c>
      <c r="K108" s="55" t="s">
        <v>241</v>
      </c>
      <c r="L108" s="56" t="s">
        <v>261</v>
      </c>
      <c r="N108" s="53"/>
    </row>
    <row r="109" spans="1:14" s="36" customFormat="1" ht="17">
      <c r="A109" s="116" t="s">
        <v>266</v>
      </c>
      <c r="B109" s="114"/>
      <c r="C109" s="115"/>
      <c r="D109" s="55"/>
      <c r="E109" s="55"/>
      <c r="F109" s="55"/>
      <c r="G109" s="55"/>
      <c r="H109" s="55"/>
      <c r="I109" s="48">
        <v>0</v>
      </c>
      <c r="J109" s="49">
        <f t="shared" si="2"/>
        <v>0</v>
      </c>
      <c r="K109" s="55" t="s">
        <v>241</v>
      </c>
      <c r="L109" s="56"/>
      <c r="N109" s="53"/>
    </row>
    <row r="110" spans="1:14" s="36" customFormat="1" ht="17">
      <c r="A110" s="54" t="s">
        <v>267</v>
      </c>
      <c r="B110" s="88" t="s">
        <v>268</v>
      </c>
      <c r="C110" s="88" t="s">
        <v>169</v>
      </c>
      <c r="D110" s="89" t="s">
        <v>269</v>
      </c>
      <c r="E110" s="89" t="s">
        <v>149</v>
      </c>
      <c r="F110" s="89" t="s">
        <v>212</v>
      </c>
      <c r="G110" s="45" t="s">
        <v>240</v>
      </c>
      <c r="H110" s="45">
        <v>1</v>
      </c>
      <c r="I110" s="48">
        <v>1.4</v>
      </c>
      <c r="J110" s="49">
        <f t="shared" si="2"/>
        <v>1.68</v>
      </c>
      <c r="K110" s="55" t="s">
        <v>241</v>
      </c>
      <c r="L110" s="56" t="s">
        <v>270</v>
      </c>
      <c r="N110" s="53"/>
    </row>
    <row r="111" spans="1:14" s="36" customFormat="1" ht="17">
      <c r="A111" s="54" t="s">
        <v>271</v>
      </c>
      <c r="B111" s="93" t="s">
        <v>272</v>
      </c>
      <c r="C111" s="88" t="s">
        <v>169</v>
      </c>
      <c r="D111" s="89" t="s">
        <v>269</v>
      </c>
      <c r="E111" s="89" t="s">
        <v>149</v>
      </c>
      <c r="F111" s="89"/>
      <c r="G111" s="45" t="s">
        <v>240</v>
      </c>
      <c r="H111" s="55">
        <v>1</v>
      </c>
      <c r="I111" s="48">
        <v>1.2011764705882353</v>
      </c>
      <c r="J111" s="49">
        <f t="shared" si="2"/>
        <v>1.4414117647058824</v>
      </c>
      <c r="K111" s="55" t="s">
        <v>241</v>
      </c>
      <c r="L111" s="56" t="s">
        <v>270</v>
      </c>
      <c r="N111" s="53"/>
    </row>
    <row r="112" spans="1:14" s="36" customFormat="1" ht="17">
      <c r="A112" s="54" t="s">
        <v>273</v>
      </c>
      <c r="B112" s="358" t="s">
        <v>32</v>
      </c>
      <c r="C112" s="359"/>
      <c r="D112" s="359"/>
      <c r="E112" s="359"/>
      <c r="F112" s="359"/>
      <c r="G112" s="359"/>
      <c r="H112" s="359"/>
      <c r="I112" s="85"/>
      <c r="J112" s="86"/>
      <c r="K112" s="55" t="s">
        <v>241</v>
      </c>
      <c r="L112" s="56"/>
      <c r="N112" s="53"/>
    </row>
    <row r="113" spans="1:14" s="36" customFormat="1" ht="17">
      <c r="A113" s="54" t="s">
        <v>274</v>
      </c>
      <c r="B113" s="88" t="s">
        <v>275</v>
      </c>
      <c r="C113" s="45" t="s">
        <v>255</v>
      </c>
      <c r="D113" s="117" t="s">
        <v>269</v>
      </c>
      <c r="E113" s="46" t="s">
        <v>149</v>
      </c>
      <c r="F113" s="46" t="s">
        <v>212</v>
      </c>
      <c r="G113" s="45">
        <v>601</v>
      </c>
      <c r="H113" s="45">
        <v>1</v>
      </c>
      <c r="I113" s="48">
        <v>5.9474999999999998</v>
      </c>
      <c r="J113" s="49">
        <f t="shared" si="2"/>
        <v>7.1369999999999996</v>
      </c>
      <c r="K113" s="55" t="s">
        <v>241</v>
      </c>
      <c r="L113" s="56" t="s">
        <v>255</v>
      </c>
      <c r="N113" s="53"/>
    </row>
    <row r="114" spans="1:14" s="36" customFormat="1" ht="17">
      <c r="A114" s="54" t="s">
        <v>276</v>
      </c>
      <c r="B114" s="353" t="s">
        <v>277</v>
      </c>
      <c r="C114" s="354"/>
      <c r="D114" s="354"/>
      <c r="E114" s="354"/>
      <c r="F114" s="354"/>
      <c r="G114" s="354"/>
      <c r="H114" s="355"/>
      <c r="I114" s="85"/>
      <c r="J114" s="86"/>
      <c r="K114" s="55" t="s">
        <v>241</v>
      </c>
      <c r="L114" s="56"/>
      <c r="N114" s="53"/>
    </row>
    <row r="115" spans="1:14" s="36" customFormat="1" ht="17">
      <c r="A115" s="54" t="s">
        <v>278</v>
      </c>
      <c r="B115" s="93" t="s">
        <v>279</v>
      </c>
      <c r="C115" s="115" t="s">
        <v>280</v>
      </c>
      <c r="D115" s="55" t="s">
        <v>281</v>
      </c>
      <c r="E115" s="55" t="s">
        <v>190</v>
      </c>
      <c r="F115" s="55"/>
      <c r="G115" s="55" t="s">
        <v>230</v>
      </c>
      <c r="H115" s="55">
        <v>1</v>
      </c>
      <c r="I115" s="48">
        <v>0.3125</v>
      </c>
      <c r="J115" s="49">
        <f t="shared" si="2"/>
        <v>0.375</v>
      </c>
      <c r="K115" s="55" t="s">
        <v>241</v>
      </c>
      <c r="L115" s="56"/>
      <c r="N115" s="53"/>
    </row>
    <row r="116" spans="1:14" s="36" customFormat="1" ht="17">
      <c r="A116" s="54" t="s">
        <v>282</v>
      </c>
      <c r="B116" s="88" t="s">
        <v>283</v>
      </c>
      <c r="C116" s="45" t="s">
        <v>284</v>
      </c>
      <c r="D116" s="45" t="s">
        <v>285</v>
      </c>
      <c r="E116" s="46" t="s">
        <v>190</v>
      </c>
      <c r="F116" s="46"/>
      <c r="G116" s="45" t="s">
        <v>222</v>
      </c>
      <c r="H116" s="45">
        <v>1</v>
      </c>
      <c r="I116" s="48">
        <v>1.4560975609756097</v>
      </c>
      <c r="J116" s="49">
        <f t="shared" si="2"/>
        <v>1.7473170731707317</v>
      </c>
      <c r="K116" s="55" t="s">
        <v>286</v>
      </c>
      <c r="L116" s="56"/>
      <c r="N116" s="53"/>
    </row>
    <row r="117" spans="1:14" s="36" customFormat="1" ht="18" thickBot="1">
      <c r="A117" s="57" t="s">
        <v>287</v>
      </c>
      <c r="B117" s="88" t="s">
        <v>288</v>
      </c>
      <c r="C117" s="45" t="s">
        <v>169</v>
      </c>
      <c r="D117" s="45" t="s">
        <v>289</v>
      </c>
      <c r="E117" s="46" t="s">
        <v>190</v>
      </c>
      <c r="F117" s="46"/>
      <c r="G117" s="45" t="s">
        <v>290</v>
      </c>
      <c r="H117" s="45">
        <v>1</v>
      </c>
      <c r="I117" s="48">
        <v>0.15999999999999998</v>
      </c>
      <c r="J117" s="49">
        <f t="shared" si="2"/>
        <v>0.19199999999999998</v>
      </c>
      <c r="K117" s="55" t="s">
        <v>291</v>
      </c>
      <c r="L117" s="56"/>
      <c r="N117" s="53"/>
    </row>
    <row r="118" spans="1:14" s="36" customFormat="1" ht="17">
      <c r="A118" s="92" t="s">
        <v>292</v>
      </c>
      <c r="B118" s="31"/>
      <c r="C118" s="32"/>
      <c r="D118" s="33"/>
      <c r="E118" s="33"/>
      <c r="F118" s="33"/>
      <c r="G118" s="33"/>
      <c r="H118" s="33"/>
      <c r="I118" s="34"/>
      <c r="J118" s="34"/>
      <c r="K118" s="33"/>
      <c r="L118" s="35"/>
      <c r="N118" s="53"/>
    </row>
    <row r="119" spans="1:14" s="36" customFormat="1" ht="18" thickBot="1">
      <c r="A119" s="118" t="s">
        <v>293</v>
      </c>
      <c r="B119" s="38"/>
      <c r="C119" s="119" t="s">
        <v>166</v>
      </c>
      <c r="D119" s="40"/>
      <c r="E119" s="40"/>
      <c r="F119" s="40"/>
      <c r="G119" s="40"/>
      <c r="H119" s="40"/>
      <c r="I119" s="41"/>
      <c r="J119" s="41"/>
      <c r="K119" s="40"/>
      <c r="L119" s="42"/>
      <c r="N119" s="53"/>
    </row>
    <row r="120" spans="1:14" s="36" customFormat="1" ht="17">
      <c r="A120" s="54" t="s">
        <v>294</v>
      </c>
      <c r="B120" s="45" t="s">
        <v>295</v>
      </c>
      <c r="C120" s="45" t="s">
        <v>296</v>
      </c>
      <c r="D120" s="45" t="s">
        <v>175</v>
      </c>
      <c r="E120" s="46" t="s">
        <v>149</v>
      </c>
      <c r="F120" s="46"/>
      <c r="G120" s="45" t="s">
        <v>297</v>
      </c>
      <c r="H120" s="45">
        <v>30</v>
      </c>
      <c r="I120" s="48">
        <v>14.023809523809524</v>
      </c>
      <c r="J120" s="49">
        <f t="shared" ref="J120:J132" si="3">I120*1.2</f>
        <v>16.828571428571429</v>
      </c>
      <c r="K120" s="55" t="s">
        <v>298</v>
      </c>
      <c r="L120" s="56"/>
      <c r="N120" s="53"/>
    </row>
    <row r="121" spans="1:14" s="36" customFormat="1" ht="17">
      <c r="A121" s="54" t="s">
        <v>299</v>
      </c>
      <c r="B121" s="93" t="s">
        <v>300</v>
      </c>
      <c r="C121" s="55" t="s">
        <v>301</v>
      </c>
      <c r="D121" s="55" t="s">
        <v>175</v>
      </c>
      <c r="E121" s="55" t="s">
        <v>149</v>
      </c>
      <c r="F121" s="55"/>
      <c r="G121" s="55" t="s">
        <v>302</v>
      </c>
      <c r="H121" s="55">
        <v>12</v>
      </c>
      <c r="I121" s="48">
        <v>3.7108433734939763</v>
      </c>
      <c r="J121" s="49">
        <f t="shared" si="3"/>
        <v>4.4530120481927717</v>
      </c>
      <c r="K121" s="55" t="s">
        <v>303</v>
      </c>
      <c r="L121" s="56"/>
      <c r="N121" s="53"/>
    </row>
    <row r="122" spans="1:14" s="36" customFormat="1" ht="17">
      <c r="A122" s="54" t="s">
        <v>304</v>
      </c>
      <c r="B122" s="45" t="s">
        <v>305</v>
      </c>
      <c r="C122" s="45" t="s">
        <v>306</v>
      </c>
      <c r="D122" s="45" t="s">
        <v>175</v>
      </c>
      <c r="E122" s="46" t="s">
        <v>149</v>
      </c>
      <c r="F122" s="46"/>
      <c r="G122" s="45" t="s">
        <v>302</v>
      </c>
      <c r="H122" s="45">
        <v>96</v>
      </c>
      <c r="I122" s="48">
        <v>28.682926829268293</v>
      </c>
      <c r="J122" s="49">
        <f t="shared" si="3"/>
        <v>34.419512195121953</v>
      </c>
      <c r="K122" s="55" t="s">
        <v>307</v>
      </c>
      <c r="L122" s="56"/>
      <c r="N122" s="53"/>
    </row>
    <row r="123" spans="1:14" s="36" customFormat="1" ht="17">
      <c r="A123" s="54" t="s">
        <v>308</v>
      </c>
      <c r="B123" s="45" t="s">
        <v>309</v>
      </c>
      <c r="C123" s="45" t="s">
        <v>306</v>
      </c>
      <c r="D123" s="45" t="s">
        <v>175</v>
      </c>
      <c r="E123" s="46" t="s">
        <v>149</v>
      </c>
      <c r="F123" s="46"/>
      <c r="G123" s="45" t="s">
        <v>302</v>
      </c>
      <c r="H123" s="45">
        <v>18</v>
      </c>
      <c r="I123" s="48">
        <v>5.6829268292682933</v>
      </c>
      <c r="J123" s="49">
        <f t="shared" si="3"/>
        <v>6.8195121951219519</v>
      </c>
      <c r="K123" s="55" t="s">
        <v>303</v>
      </c>
      <c r="L123" s="56"/>
      <c r="N123" s="53"/>
    </row>
    <row r="124" spans="1:14" s="36" customFormat="1" ht="17">
      <c r="A124" s="54" t="s">
        <v>310</v>
      </c>
      <c r="B124" s="88" t="s">
        <v>311</v>
      </c>
      <c r="C124" s="88" t="s">
        <v>312</v>
      </c>
      <c r="D124" s="89" t="s">
        <v>175</v>
      </c>
      <c r="E124" s="89" t="s">
        <v>149</v>
      </c>
      <c r="F124" s="89"/>
      <c r="G124" s="45" t="s">
        <v>302</v>
      </c>
      <c r="H124" s="45">
        <v>48</v>
      </c>
      <c r="I124" s="48">
        <v>14.7</v>
      </c>
      <c r="J124" s="49">
        <f t="shared" si="3"/>
        <v>17.639999999999997</v>
      </c>
      <c r="K124" s="55" t="s">
        <v>303</v>
      </c>
      <c r="L124" s="56"/>
      <c r="N124" s="53"/>
    </row>
    <row r="125" spans="1:14" s="36" customFormat="1" ht="17">
      <c r="A125" s="54" t="s">
        <v>313</v>
      </c>
      <c r="B125" s="45" t="s">
        <v>314</v>
      </c>
      <c r="C125" s="45" t="s">
        <v>315</v>
      </c>
      <c r="D125" s="45" t="s">
        <v>189</v>
      </c>
      <c r="E125" s="46" t="s">
        <v>316</v>
      </c>
      <c r="F125" s="46"/>
      <c r="G125" s="45" t="s">
        <v>317</v>
      </c>
      <c r="H125" s="45">
        <v>48</v>
      </c>
      <c r="I125" s="48">
        <v>9.4999999999999982</v>
      </c>
      <c r="J125" s="49">
        <f t="shared" si="3"/>
        <v>11.399999999999997</v>
      </c>
      <c r="K125" s="55" t="s">
        <v>303</v>
      </c>
      <c r="L125" s="56"/>
      <c r="N125" s="53"/>
    </row>
    <row r="126" spans="1:14" s="36" customFormat="1" ht="17">
      <c r="A126" s="54" t="s">
        <v>318</v>
      </c>
      <c r="B126" s="45" t="s">
        <v>295</v>
      </c>
      <c r="C126" s="45" t="s">
        <v>319</v>
      </c>
      <c r="D126" s="45" t="s">
        <v>175</v>
      </c>
      <c r="E126" s="46" t="s">
        <v>149</v>
      </c>
      <c r="F126" s="46"/>
      <c r="G126" s="45" t="s">
        <v>297</v>
      </c>
      <c r="H126" s="45">
        <v>30</v>
      </c>
      <c r="I126" s="48">
        <v>14.365853658536585</v>
      </c>
      <c r="J126" s="49">
        <f t="shared" si="3"/>
        <v>17.239024390243902</v>
      </c>
      <c r="K126" s="55" t="s">
        <v>298</v>
      </c>
      <c r="L126" s="56"/>
      <c r="N126" s="53"/>
    </row>
    <row r="127" spans="1:14" s="36" customFormat="1" ht="17">
      <c r="A127" s="54" t="s">
        <v>320</v>
      </c>
      <c r="B127" s="45" t="s">
        <v>321</v>
      </c>
      <c r="C127" s="45" t="s">
        <v>322</v>
      </c>
      <c r="D127" s="45" t="s">
        <v>189</v>
      </c>
      <c r="E127" s="46" t="s">
        <v>190</v>
      </c>
      <c r="F127" s="46"/>
      <c r="G127" s="45" t="s">
        <v>317</v>
      </c>
      <c r="H127" s="45">
        <v>96</v>
      </c>
      <c r="I127" s="48">
        <v>22.928571428571431</v>
      </c>
      <c r="J127" s="49">
        <f t="shared" si="3"/>
        <v>27.514285714285716</v>
      </c>
      <c r="K127" s="55" t="s">
        <v>303</v>
      </c>
      <c r="L127" s="56"/>
      <c r="N127" s="53"/>
    </row>
    <row r="128" spans="1:14" s="36" customFormat="1" ht="17">
      <c r="A128" s="54" t="s">
        <v>323</v>
      </c>
      <c r="B128" s="45" t="s">
        <v>324</v>
      </c>
      <c r="C128" s="45" t="s">
        <v>325</v>
      </c>
      <c r="D128" s="45" t="s">
        <v>326</v>
      </c>
      <c r="E128" s="46" t="s">
        <v>190</v>
      </c>
      <c r="F128" s="46"/>
      <c r="G128" s="45"/>
      <c r="H128" s="45">
        <v>124</v>
      </c>
      <c r="I128" s="48">
        <v>21.242857142857144</v>
      </c>
      <c r="J128" s="49">
        <f t="shared" si="3"/>
        <v>25.491428571428571</v>
      </c>
      <c r="K128" s="55" t="s">
        <v>303</v>
      </c>
      <c r="L128" s="56"/>
      <c r="N128" s="53"/>
    </row>
    <row r="129" spans="1:14" s="36" customFormat="1" ht="18" thickBot="1">
      <c r="A129" s="120" t="s">
        <v>327</v>
      </c>
      <c r="B129" s="121" t="s">
        <v>328</v>
      </c>
      <c r="C129" s="70" t="s">
        <v>329</v>
      </c>
      <c r="D129" s="70" t="s">
        <v>281</v>
      </c>
      <c r="E129" s="70" t="s">
        <v>316</v>
      </c>
      <c r="F129" s="70"/>
      <c r="G129" s="70" t="s">
        <v>330</v>
      </c>
      <c r="H129" s="70">
        <v>24</v>
      </c>
      <c r="I129" s="48">
        <v>18.012499999999999</v>
      </c>
      <c r="J129" s="49">
        <f t="shared" si="3"/>
        <v>21.614999999999998</v>
      </c>
      <c r="K129" s="70" t="s">
        <v>303</v>
      </c>
      <c r="L129" s="122"/>
      <c r="N129" s="53"/>
    </row>
    <row r="130" spans="1:14" s="36" customFormat="1" ht="18" thickBot="1">
      <c r="A130" s="118" t="s">
        <v>331</v>
      </c>
      <c r="B130" s="97"/>
      <c r="C130" s="98"/>
      <c r="D130" s="99"/>
      <c r="E130" s="99"/>
      <c r="F130" s="99"/>
      <c r="G130" s="99"/>
      <c r="H130" s="99"/>
      <c r="I130" s="100"/>
      <c r="J130" s="100"/>
      <c r="K130" s="99"/>
      <c r="L130" s="101"/>
      <c r="N130" s="53"/>
    </row>
    <row r="131" spans="1:14" s="36" customFormat="1" ht="17">
      <c r="A131" s="54" t="s">
        <v>332</v>
      </c>
      <c r="B131" s="45" t="s">
        <v>333</v>
      </c>
      <c r="C131" s="45" t="s">
        <v>334</v>
      </c>
      <c r="D131" s="45" t="s">
        <v>335</v>
      </c>
      <c r="E131" s="46" t="s">
        <v>190</v>
      </c>
      <c r="F131" s="46"/>
      <c r="G131" s="45" t="s">
        <v>336</v>
      </c>
      <c r="H131" s="45">
        <v>96</v>
      </c>
      <c r="I131" s="48">
        <v>9.3333333333333339</v>
      </c>
      <c r="J131" s="49">
        <f t="shared" si="3"/>
        <v>11.200000000000001</v>
      </c>
      <c r="K131" s="55" t="s">
        <v>303</v>
      </c>
      <c r="L131" s="56"/>
      <c r="N131" s="53"/>
    </row>
    <row r="132" spans="1:14" s="36" customFormat="1" ht="17">
      <c r="A132" s="54" t="s">
        <v>337</v>
      </c>
      <c r="B132" s="45" t="s">
        <v>338</v>
      </c>
      <c r="C132" s="45" t="s">
        <v>339</v>
      </c>
      <c r="D132" s="45" t="s">
        <v>335</v>
      </c>
      <c r="E132" s="46" t="s">
        <v>190</v>
      </c>
      <c r="F132" s="46"/>
      <c r="G132" s="45" t="s">
        <v>336</v>
      </c>
      <c r="H132" s="45">
        <v>144</v>
      </c>
      <c r="I132" s="48">
        <v>17.797468354430379</v>
      </c>
      <c r="J132" s="49">
        <f t="shared" si="3"/>
        <v>21.356962025316452</v>
      </c>
      <c r="K132" s="55" t="s">
        <v>303</v>
      </c>
      <c r="L132" s="56"/>
      <c r="N132" s="53"/>
    </row>
    <row r="133" spans="1:14" s="36" customFormat="1" ht="18" thickBot="1">
      <c r="A133" s="54" t="s">
        <v>340</v>
      </c>
      <c r="B133" s="121"/>
      <c r="C133" s="123"/>
      <c r="D133" s="123"/>
      <c r="E133" s="123"/>
      <c r="F133" s="123"/>
      <c r="G133" s="123"/>
      <c r="H133" s="123"/>
      <c r="I133" s="76"/>
      <c r="J133" s="76"/>
      <c r="K133" s="123"/>
      <c r="L133" s="122"/>
      <c r="N133" s="53"/>
    </row>
    <row r="134" spans="1:14" s="36" customFormat="1" ht="18" thickBot="1">
      <c r="A134" s="118" t="s">
        <v>341</v>
      </c>
      <c r="B134" s="97"/>
      <c r="C134" s="98"/>
      <c r="D134" s="99"/>
      <c r="E134" s="99"/>
      <c r="F134" s="99"/>
      <c r="G134" s="99"/>
      <c r="H134" s="99"/>
      <c r="I134" s="100"/>
      <c r="J134" s="100"/>
      <c r="K134" s="99"/>
      <c r="L134" s="101"/>
      <c r="N134" s="53"/>
    </row>
    <row r="135" spans="1:14" s="36" customFormat="1" ht="17">
      <c r="A135" s="54" t="s">
        <v>342</v>
      </c>
      <c r="B135" s="45" t="s">
        <v>343</v>
      </c>
      <c r="C135" s="45" t="s">
        <v>344</v>
      </c>
      <c r="D135" s="45" t="s">
        <v>175</v>
      </c>
      <c r="E135" s="46" t="s">
        <v>149</v>
      </c>
      <c r="F135" s="46"/>
      <c r="G135" s="45" t="s">
        <v>345</v>
      </c>
      <c r="H135" s="45">
        <v>144</v>
      </c>
      <c r="I135" s="48">
        <v>23.268292682926827</v>
      </c>
      <c r="J135" s="49">
        <f>I135*1.2</f>
        <v>27.921951219512191</v>
      </c>
      <c r="K135" s="55" t="s">
        <v>303</v>
      </c>
      <c r="L135" s="56"/>
      <c r="N135" s="53"/>
    </row>
    <row r="136" spans="1:14" s="36" customFormat="1" ht="17">
      <c r="A136" s="54" t="s">
        <v>346</v>
      </c>
      <c r="B136" s="45" t="s">
        <v>347</v>
      </c>
      <c r="C136" s="45" t="s">
        <v>348</v>
      </c>
      <c r="D136" s="45" t="s">
        <v>175</v>
      </c>
      <c r="E136" s="46" t="s">
        <v>149</v>
      </c>
      <c r="F136" s="46"/>
      <c r="G136" s="45" t="s">
        <v>345</v>
      </c>
      <c r="H136" s="45">
        <v>12</v>
      </c>
      <c r="I136" s="48">
        <v>2.0235294117647058</v>
      </c>
      <c r="J136" s="49">
        <f>I136*1.2</f>
        <v>2.428235294117647</v>
      </c>
      <c r="K136" s="55" t="s">
        <v>257</v>
      </c>
      <c r="L136" s="56"/>
      <c r="N136" s="53"/>
    </row>
    <row r="137" spans="1:14" s="36" customFormat="1" ht="17">
      <c r="A137" s="54" t="s">
        <v>349</v>
      </c>
      <c r="B137" s="45" t="s">
        <v>350</v>
      </c>
      <c r="C137" s="45" t="s">
        <v>351</v>
      </c>
      <c r="D137" s="45" t="s">
        <v>175</v>
      </c>
      <c r="E137" s="46" t="s">
        <v>149</v>
      </c>
      <c r="F137" s="46"/>
      <c r="G137" s="45" t="s">
        <v>345</v>
      </c>
      <c r="H137" s="45">
        <v>84</v>
      </c>
      <c r="I137" s="48">
        <v>13.752941176470587</v>
      </c>
      <c r="J137" s="49">
        <f>I137*1.2</f>
        <v>16.503529411764703</v>
      </c>
      <c r="K137" s="55" t="s">
        <v>298</v>
      </c>
      <c r="L137" s="56"/>
      <c r="N137" s="53"/>
    </row>
    <row r="138" spans="1:14" s="36" customFormat="1" ht="18" thickBot="1">
      <c r="A138" s="54" t="s">
        <v>352</v>
      </c>
      <c r="B138" s="45" t="s">
        <v>353</v>
      </c>
      <c r="C138" s="45" t="s">
        <v>348</v>
      </c>
      <c r="D138" s="45" t="s">
        <v>335</v>
      </c>
      <c r="E138" s="46" t="s">
        <v>190</v>
      </c>
      <c r="F138" s="46"/>
      <c r="G138" s="45" t="s">
        <v>336</v>
      </c>
      <c r="H138" s="45">
        <v>12</v>
      </c>
      <c r="I138" s="48">
        <v>1.1547619047619049</v>
      </c>
      <c r="J138" s="49">
        <f>I138*1.2</f>
        <v>1.3857142857142859</v>
      </c>
      <c r="K138" s="55" t="s">
        <v>257</v>
      </c>
      <c r="L138" s="56"/>
      <c r="N138" s="53"/>
    </row>
    <row r="139" spans="1:14" s="36" customFormat="1" ht="17">
      <c r="A139" s="92" t="s">
        <v>354</v>
      </c>
      <c r="B139" s="45"/>
      <c r="C139" s="45"/>
      <c r="D139" s="45"/>
      <c r="E139" s="46"/>
      <c r="F139" s="46"/>
      <c r="G139" s="45"/>
      <c r="H139" s="45"/>
      <c r="I139" s="124"/>
      <c r="J139" s="124"/>
      <c r="K139" s="33"/>
      <c r="L139" s="35"/>
      <c r="N139" s="53"/>
    </row>
    <row r="140" spans="1:14" s="36" customFormat="1" ht="18" thickBot="1">
      <c r="A140" s="125" t="s">
        <v>355</v>
      </c>
      <c r="B140" s="73"/>
      <c r="C140" s="74"/>
      <c r="D140" s="75"/>
      <c r="E140" s="75"/>
      <c r="F140" s="75"/>
      <c r="G140" s="75"/>
      <c r="H140" s="75"/>
      <c r="I140" s="76"/>
      <c r="J140" s="76"/>
      <c r="K140" s="75"/>
      <c r="L140" s="77"/>
      <c r="N140" s="53"/>
    </row>
    <row r="141" spans="1:14" s="36" customFormat="1" ht="17">
      <c r="A141" s="43" t="s">
        <v>356</v>
      </c>
      <c r="B141" s="126" t="s">
        <v>357</v>
      </c>
      <c r="C141" s="79" t="s">
        <v>358</v>
      </c>
      <c r="D141" s="79" t="s">
        <v>335</v>
      </c>
      <c r="E141" s="80" t="s">
        <v>149</v>
      </c>
      <c r="F141" s="80"/>
      <c r="G141" s="79" t="s">
        <v>359</v>
      </c>
      <c r="H141" s="79">
        <v>48</v>
      </c>
      <c r="I141" s="81">
        <v>17.560975609756099</v>
      </c>
      <c r="J141" s="82">
        <f t="shared" ref="J141:J191" si="4">I141*1.2</f>
        <v>21.073170731707318</v>
      </c>
      <c r="K141" s="83" t="s">
        <v>360</v>
      </c>
      <c r="L141" s="84"/>
      <c r="N141" s="53"/>
    </row>
    <row r="142" spans="1:14" s="36" customFormat="1" ht="17">
      <c r="A142" s="54" t="s">
        <v>361</v>
      </c>
      <c r="B142" s="127" t="s">
        <v>362</v>
      </c>
      <c r="C142" s="45" t="s">
        <v>363</v>
      </c>
      <c r="D142" s="45" t="s">
        <v>364</v>
      </c>
      <c r="E142" s="46" t="s">
        <v>149</v>
      </c>
      <c r="F142" s="46"/>
      <c r="G142" s="45" t="s">
        <v>191</v>
      </c>
      <c r="H142" s="45">
        <v>12</v>
      </c>
      <c r="I142" s="48">
        <v>1.5858823529411765</v>
      </c>
      <c r="J142" s="49">
        <f t="shared" si="4"/>
        <v>1.9030588235294117</v>
      </c>
      <c r="K142" s="55" t="s">
        <v>257</v>
      </c>
      <c r="L142" s="56"/>
      <c r="N142" s="53"/>
    </row>
    <row r="143" spans="1:14" s="36" customFormat="1" ht="17">
      <c r="A143" s="54" t="s">
        <v>365</v>
      </c>
      <c r="B143" s="128" t="s">
        <v>366</v>
      </c>
      <c r="C143" s="45" t="s">
        <v>367</v>
      </c>
      <c r="D143" s="45" t="s">
        <v>281</v>
      </c>
      <c r="E143" s="46" t="s">
        <v>149</v>
      </c>
      <c r="F143" s="46"/>
      <c r="G143" s="45" t="s">
        <v>368</v>
      </c>
      <c r="H143" s="45">
        <v>36</v>
      </c>
      <c r="I143" s="48">
        <v>12.4125</v>
      </c>
      <c r="J143" s="49">
        <f t="shared" si="4"/>
        <v>14.895</v>
      </c>
      <c r="K143" s="55" t="s">
        <v>360</v>
      </c>
      <c r="L143" s="56"/>
      <c r="N143" s="53"/>
    </row>
    <row r="144" spans="1:14" s="36" customFormat="1" ht="17">
      <c r="A144" s="129" t="s">
        <v>369</v>
      </c>
      <c r="B144" s="130" t="s">
        <v>370</v>
      </c>
      <c r="C144" s="45" t="s">
        <v>371</v>
      </c>
      <c r="D144" s="45" t="s">
        <v>372</v>
      </c>
      <c r="E144" s="45" t="s">
        <v>373</v>
      </c>
      <c r="F144" s="45" t="s">
        <v>23</v>
      </c>
      <c r="G144" s="45" t="s">
        <v>374</v>
      </c>
      <c r="H144" s="45">
        <v>1</v>
      </c>
      <c r="I144" s="48">
        <v>1.2714285714285716</v>
      </c>
      <c r="J144" s="49">
        <f t="shared" si="4"/>
        <v>1.5257142857142858</v>
      </c>
      <c r="K144" s="55" t="s">
        <v>172</v>
      </c>
      <c r="L144" s="356"/>
      <c r="N144" s="53"/>
    </row>
    <row r="145" spans="1:15" s="36" customFormat="1" ht="23.25" customHeight="1">
      <c r="A145" s="54" t="s">
        <v>375</v>
      </c>
      <c r="B145" s="131" t="s">
        <v>376</v>
      </c>
      <c r="C145" s="62" t="s">
        <v>371</v>
      </c>
      <c r="D145" s="62" t="s">
        <v>372</v>
      </c>
      <c r="E145" s="62" t="s">
        <v>373</v>
      </c>
      <c r="F145" s="62" t="s">
        <v>23</v>
      </c>
      <c r="G145" s="62" t="s">
        <v>374</v>
      </c>
      <c r="H145" s="132" t="s">
        <v>377</v>
      </c>
      <c r="I145" s="48">
        <v>13.274999999999999</v>
      </c>
      <c r="J145" s="49">
        <f t="shared" si="4"/>
        <v>15.929999999999998</v>
      </c>
      <c r="K145" s="63" t="s">
        <v>257</v>
      </c>
      <c r="L145" s="357"/>
      <c r="N145" s="53"/>
    </row>
    <row r="146" spans="1:15" s="36" customFormat="1" ht="20" customHeight="1">
      <c r="A146" s="54" t="s">
        <v>378</v>
      </c>
      <c r="B146" s="127" t="s">
        <v>379</v>
      </c>
      <c r="C146" s="45" t="s">
        <v>380</v>
      </c>
      <c r="D146" s="45" t="s">
        <v>196</v>
      </c>
      <c r="E146" s="46" t="s">
        <v>149</v>
      </c>
      <c r="F146" s="46"/>
      <c r="G146" s="45" t="s">
        <v>381</v>
      </c>
      <c r="H146" s="45">
        <v>36</v>
      </c>
      <c r="I146" s="48">
        <v>22.864197530864196</v>
      </c>
      <c r="J146" s="49">
        <f t="shared" si="4"/>
        <v>27.437037037037033</v>
      </c>
      <c r="K146" s="55" t="s">
        <v>360</v>
      </c>
      <c r="L146" s="56"/>
      <c r="N146" s="53"/>
    </row>
    <row r="147" spans="1:15" s="36" customFormat="1" ht="20" customHeight="1" thickBot="1">
      <c r="A147" s="133" t="s">
        <v>382</v>
      </c>
      <c r="B147" s="38"/>
      <c r="C147" s="39"/>
      <c r="D147" s="40"/>
      <c r="E147" s="40"/>
      <c r="F147" s="40"/>
      <c r="G147" s="40"/>
      <c r="H147" s="40"/>
      <c r="I147" s="41"/>
      <c r="J147" s="41"/>
      <c r="K147" s="40"/>
      <c r="L147" s="42"/>
      <c r="N147" s="53"/>
    </row>
    <row r="148" spans="1:15" s="36" customFormat="1" ht="20" customHeight="1">
      <c r="A148" s="54" t="s">
        <v>383</v>
      </c>
      <c r="B148" s="45" t="s">
        <v>384</v>
      </c>
      <c r="C148" s="45" t="s">
        <v>385</v>
      </c>
      <c r="D148" s="45" t="s">
        <v>385</v>
      </c>
      <c r="E148" s="46" t="s">
        <v>149</v>
      </c>
      <c r="F148" s="46"/>
      <c r="G148" s="45">
        <v>633</v>
      </c>
      <c r="H148" s="45">
        <v>12</v>
      </c>
      <c r="I148" s="48">
        <v>1.1279069767441861</v>
      </c>
      <c r="J148" s="49">
        <f t="shared" si="4"/>
        <v>1.3534883720930233</v>
      </c>
      <c r="K148" s="55" t="s">
        <v>257</v>
      </c>
      <c r="L148" s="56"/>
      <c r="N148" s="53"/>
    </row>
    <row r="149" spans="1:15" s="36" customFormat="1" ht="20" customHeight="1">
      <c r="A149" s="54" t="s">
        <v>386</v>
      </c>
      <c r="B149" s="45" t="s">
        <v>387</v>
      </c>
      <c r="C149" s="45" t="s">
        <v>189</v>
      </c>
      <c r="D149" s="45" t="s">
        <v>335</v>
      </c>
      <c r="E149" s="46" t="s">
        <v>149</v>
      </c>
      <c r="F149" s="46"/>
      <c r="G149" s="45" t="s">
        <v>388</v>
      </c>
      <c r="H149" s="45">
        <v>48</v>
      </c>
      <c r="I149" s="48">
        <v>13.625</v>
      </c>
      <c r="J149" s="49">
        <f t="shared" si="4"/>
        <v>16.349999999999998</v>
      </c>
      <c r="K149" s="55" t="s">
        <v>360</v>
      </c>
      <c r="L149" s="56"/>
      <c r="N149" s="53"/>
    </row>
    <row r="150" spans="1:15" s="36" customFormat="1" ht="20" customHeight="1">
      <c r="A150" s="54" t="s">
        <v>389</v>
      </c>
      <c r="B150" s="114" t="s">
        <v>390</v>
      </c>
      <c r="C150" s="55"/>
      <c r="D150" s="55" t="s">
        <v>391</v>
      </c>
      <c r="E150" s="55" t="s">
        <v>149</v>
      </c>
      <c r="F150" s="55"/>
      <c r="G150" s="55" t="s">
        <v>392</v>
      </c>
      <c r="H150" s="55"/>
      <c r="I150" s="48">
        <v>0.56470588235294117</v>
      </c>
      <c r="J150" s="49">
        <f t="shared" si="4"/>
        <v>0.67764705882352938</v>
      </c>
      <c r="K150" s="55"/>
      <c r="L150" s="56"/>
      <c r="N150" s="53"/>
    </row>
    <row r="151" spans="1:15" s="36" customFormat="1" ht="20" customHeight="1">
      <c r="A151" s="54" t="s">
        <v>393</v>
      </c>
      <c r="B151" s="45" t="s">
        <v>394</v>
      </c>
      <c r="C151" s="45" t="s">
        <v>175</v>
      </c>
      <c r="D151" s="45" t="s">
        <v>175</v>
      </c>
      <c r="E151" s="46" t="s">
        <v>149</v>
      </c>
      <c r="F151" s="46"/>
      <c r="G151" s="45" t="s">
        <v>395</v>
      </c>
      <c r="H151" s="45">
        <v>12</v>
      </c>
      <c r="I151" s="48">
        <v>1.5411764705882354</v>
      </c>
      <c r="J151" s="49">
        <f t="shared" si="4"/>
        <v>1.8494117647058823</v>
      </c>
      <c r="K151" s="55" t="s">
        <v>257</v>
      </c>
      <c r="L151" s="56"/>
      <c r="N151" s="53"/>
    </row>
    <row r="152" spans="1:15" s="36" customFormat="1" ht="20" customHeight="1">
      <c r="A152" s="54" t="s">
        <v>396</v>
      </c>
      <c r="B152" s="45" t="s">
        <v>397</v>
      </c>
      <c r="C152" s="45" t="s">
        <v>398</v>
      </c>
      <c r="D152" s="45" t="s">
        <v>398</v>
      </c>
      <c r="E152" s="46" t="s">
        <v>149</v>
      </c>
      <c r="F152" s="46"/>
      <c r="G152" s="45" t="s">
        <v>399</v>
      </c>
      <c r="H152" s="45">
        <v>8</v>
      </c>
      <c r="I152" s="48">
        <v>18.866666666666667</v>
      </c>
      <c r="J152" s="49">
        <f t="shared" si="4"/>
        <v>22.64</v>
      </c>
      <c r="K152" s="55" t="s">
        <v>257</v>
      </c>
      <c r="L152" s="56"/>
      <c r="N152" s="53"/>
    </row>
    <row r="153" spans="1:15" s="36" customFormat="1" ht="20" customHeight="1" thickBot="1">
      <c r="A153" s="54" t="s">
        <v>400</v>
      </c>
      <c r="B153" s="45" t="s">
        <v>401</v>
      </c>
      <c r="C153" s="45" t="s">
        <v>402</v>
      </c>
      <c r="D153" s="46" t="s">
        <v>398</v>
      </c>
      <c r="E153" s="46" t="s">
        <v>149</v>
      </c>
      <c r="F153" s="46"/>
      <c r="G153" s="45" t="s">
        <v>399</v>
      </c>
      <c r="H153" s="45">
        <v>16</v>
      </c>
      <c r="I153" s="48">
        <v>36.282051282051285</v>
      </c>
      <c r="J153" s="49">
        <f t="shared" si="4"/>
        <v>43.53846153846154</v>
      </c>
      <c r="K153" s="55" t="s">
        <v>257</v>
      </c>
      <c r="L153" s="56"/>
      <c r="N153" s="53"/>
    </row>
    <row r="154" spans="1:15" s="36" customFormat="1" ht="20" customHeight="1" thickBot="1">
      <c r="A154" s="103" t="s">
        <v>403</v>
      </c>
      <c r="B154" s="97"/>
      <c r="C154" s="98"/>
      <c r="D154" s="99"/>
      <c r="E154" s="99"/>
      <c r="F154" s="99"/>
      <c r="G154" s="99"/>
      <c r="H154" s="99"/>
      <c r="I154" s="100"/>
      <c r="J154" s="100"/>
      <c r="K154" s="99"/>
      <c r="L154" s="101"/>
    </row>
    <row r="155" spans="1:15" s="107" customFormat="1" ht="20" customHeight="1">
      <c r="A155" s="54" t="s">
        <v>404</v>
      </c>
      <c r="B155" s="88" t="s">
        <v>405</v>
      </c>
      <c r="C155" s="45" t="s">
        <v>406</v>
      </c>
      <c r="D155" s="117" t="s">
        <v>407</v>
      </c>
      <c r="E155" s="80" t="s">
        <v>22</v>
      </c>
      <c r="F155" s="117"/>
      <c r="G155" s="45" t="s">
        <v>408</v>
      </c>
      <c r="H155" s="45">
        <v>1</v>
      </c>
      <c r="I155" s="48">
        <v>0.43999999999999995</v>
      </c>
      <c r="J155" s="49">
        <f t="shared" si="4"/>
        <v>0.52799999999999991</v>
      </c>
      <c r="K155" s="55" t="s">
        <v>409</v>
      </c>
      <c r="L155" s="56" t="s">
        <v>410</v>
      </c>
      <c r="M155" s="111"/>
      <c r="N155" s="112"/>
    </row>
    <row r="156" spans="1:15" s="107" customFormat="1" ht="20" customHeight="1">
      <c r="A156" s="54" t="s">
        <v>411</v>
      </c>
      <c r="B156" s="88" t="s">
        <v>412</v>
      </c>
      <c r="C156" s="88" t="s">
        <v>406</v>
      </c>
      <c r="D156" s="89" t="s">
        <v>413</v>
      </c>
      <c r="E156" s="89" t="s">
        <v>149</v>
      </c>
      <c r="F156" s="89"/>
      <c r="G156" s="45" t="s">
        <v>414</v>
      </c>
      <c r="H156" s="45">
        <v>1</v>
      </c>
      <c r="I156" s="48">
        <v>0.68461538461538463</v>
      </c>
      <c r="J156" s="49">
        <f t="shared" si="4"/>
        <v>0.82153846153846155</v>
      </c>
      <c r="K156" s="55" t="s">
        <v>409</v>
      </c>
      <c r="L156" s="56"/>
      <c r="M156" s="111"/>
      <c r="N156" s="112"/>
      <c r="O156" s="134"/>
    </row>
    <row r="157" spans="1:15" s="107" customFormat="1" ht="20" customHeight="1">
      <c r="A157" s="135" t="s">
        <v>415</v>
      </c>
      <c r="B157" s="136"/>
      <c r="C157" s="55" t="s">
        <v>416</v>
      </c>
      <c r="D157" s="55"/>
      <c r="E157" s="55"/>
      <c r="F157" s="55"/>
      <c r="G157" s="55"/>
      <c r="H157" s="55"/>
      <c r="I157" s="48">
        <v>0</v>
      </c>
      <c r="J157" s="49">
        <f t="shared" si="4"/>
        <v>0</v>
      </c>
      <c r="K157" s="55" t="s">
        <v>409</v>
      </c>
      <c r="L157" s="56"/>
      <c r="M157" s="111"/>
      <c r="N157" s="112"/>
    </row>
    <row r="158" spans="1:15" s="107" customFormat="1" ht="20" customHeight="1">
      <c r="A158" s="54" t="s">
        <v>417</v>
      </c>
      <c r="B158" s="358" t="s">
        <v>32</v>
      </c>
      <c r="C158" s="359"/>
      <c r="D158" s="359"/>
      <c r="E158" s="359"/>
      <c r="F158" s="359"/>
      <c r="G158" s="359"/>
      <c r="H158" s="359"/>
      <c r="I158" s="58"/>
      <c r="J158" s="58"/>
      <c r="K158" s="55" t="s">
        <v>418</v>
      </c>
      <c r="L158" s="56"/>
      <c r="M158" s="111"/>
      <c r="N158" s="112"/>
    </row>
    <row r="159" spans="1:15" s="107" customFormat="1" ht="20" customHeight="1">
      <c r="A159" s="54" t="s">
        <v>419</v>
      </c>
      <c r="B159" s="45" t="s">
        <v>420</v>
      </c>
      <c r="C159" s="45" t="s">
        <v>406</v>
      </c>
      <c r="D159" s="46" t="s">
        <v>421</v>
      </c>
      <c r="E159" s="46" t="s">
        <v>149</v>
      </c>
      <c r="F159" s="46"/>
      <c r="G159" s="45" t="s">
        <v>422</v>
      </c>
      <c r="H159" s="45">
        <v>1</v>
      </c>
      <c r="I159" s="48">
        <v>0.91269841269841268</v>
      </c>
      <c r="J159" s="49">
        <f t="shared" si="4"/>
        <v>1.0952380952380951</v>
      </c>
      <c r="K159" s="55" t="s">
        <v>418</v>
      </c>
      <c r="L159" s="56"/>
      <c r="M159" s="111"/>
      <c r="N159" s="112"/>
      <c r="O159" s="134"/>
    </row>
    <row r="160" spans="1:15" s="107" customFormat="1" ht="20" customHeight="1">
      <c r="A160" s="54" t="s">
        <v>423</v>
      </c>
      <c r="B160" s="358" t="s">
        <v>32</v>
      </c>
      <c r="C160" s="359"/>
      <c r="D160" s="359"/>
      <c r="E160" s="359"/>
      <c r="F160" s="359"/>
      <c r="G160" s="359"/>
      <c r="H160" s="359"/>
      <c r="I160" s="85"/>
      <c r="J160" s="86"/>
      <c r="K160" s="55" t="s">
        <v>418</v>
      </c>
      <c r="L160" s="56"/>
      <c r="M160" s="111"/>
      <c r="N160" s="112"/>
    </row>
    <row r="161" spans="1:15" s="107" customFormat="1" ht="20" customHeight="1">
      <c r="A161" s="54" t="s">
        <v>424</v>
      </c>
      <c r="B161" s="45" t="s">
        <v>425</v>
      </c>
      <c r="C161" s="45" t="s">
        <v>406</v>
      </c>
      <c r="D161" s="46" t="s">
        <v>413</v>
      </c>
      <c r="E161" s="46" t="s">
        <v>149</v>
      </c>
      <c r="F161" s="46"/>
      <c r="G161" s="45" t="s">
        <v>422</v>
      </c>
      <c r="H161" s="45">
        <v>1</v>
      </c>
      <c r="I161" s="48">
        <v>1.04</v>
      </c>
      <c r="J161" s="49">
        <f t="shared" si="4"/>
        <v>1.248</v>
      </c>
      <c r="K161" s="55" t="s">
        <v>418</v>
      </c>
      <c r="L161" s="56"/>
      <c r="M161" s="111"/>
      <c r="N161" s="112"/>
      <c r="O161" s="134"/>
    </row>
    <row r="162" spans="1:15" s="107" customFormat="1" ht="20" customHeight="1">
      <c r="A162" s="54" t="s">
        <v>426</v>
      </c>
      <c r="B162" s="45" t="s">
        <v>427</v>
      </c>
      <c r="C162" s="45" t="s">
        <v>406</v>
      </c>
      <c r="D162" s="46" t="s">
        <v>413</v>
      </c>
      <c r="E162" s="46" t="s">
        <v>149</v>
      </c>
      <c r="F162" s="46"/>
      <c r="G162" s="45" t="s">
        <v>422</v>
      </c>
      <c r="H162" s="45">
        <v>1</v>
      </c>
      <c r="I162" s="48">
        <v>1.1985294117647056</v>
      </c>
      <c r="J162" s="49">
        <f t="shared" si="4"/>
        <v>1.4382352941176466</v>
      </c>
      <c r="K162" s="55" t="s">
        <v>418</v>
      </c>
      <c r="L162" s="56"/>
      <c r="M162" s="111"/>
      <c r="N162" s="112"/>
      <c r="O162" s="134"/>
    </row>
    <row r="163" spans="1:15" s="107" customFormat="1" ht="20" customHeight="1">
      <c r="A163" s="54" t="s">
        <v>428</v>
      </c>
      <c r="B163" s="45" t="s">
        <v>429</v>
      </c>
      <c r="C163" s="45" t="s">
        <v>406</v>
      </c>
      <c r="D163" s="46" t="s">
        <v>413</v>
      </c>
      <c r="E163" s="46" t="s">
        <v>149</v>
      </c>
      <c r="F163" s="46"/>
      <c r="G163" s="45" t="s">
        <v>422</v>
      </c>
      <c r="H163" s="45">
        <v>1</v>
      </c>
      <c r="I163" s="48">
        <v>1.5000000000000002</v>
      </c>
      <c r="J163" s="49">
        <f t="shared" si="4"/>
        <v>1.8000000000000003</v>
      </c>
      <c r="K163" s="55" t="s">
        <v>418</v>
      </c>
      <c r="L163" s="56"/>
      <c r="M163" s="111"/>
      <c r="N163" s="112"/>
      <c r="O163" s="134"/>
    </row>
    <row r="164" spans="1:15" s="107" customFormat="1" ht="20" customHeight="1">
      <c r="A164" s="54" t="s">
        <v>430</v>
      </c>
      <c r="B164" s="45" t="s">
        <v>431</v>
      </c>
      <c r="C164" s="45" t="s">
        <v>406</v>
      </c>
      <c r="D164" s="46" t="s">
        <v>413</v>
      </c>
      <c r="E164" s="46" t="s">
        <v>149</v>
      </c>
      <c r="F164" s="46"/>
      <c r="G164" s="45" t="s">
        <v>422</v>
      </c>
      <c r="H164" s="45">
        <v>1</v>
      </c>
      <c r="I164" s="48">
        <v>1.5199999999999998</v>
      </c>
      <c r="J164" s="49">
        <f t="shared" si="4"/>
        <v>1.8239999999999996</v>
      </c>
      <c r="K164" s="55" t="s">
        <v>418</v>
      </c>
      <c r="L164" s="56"/>
      <c r="M164" s="111"/>
      <c r="N164" s="112"/>
      <c r="O164" s="134"/>
    </row>
    <row r="165" spans="1:15" s="107" customFormat="1" ht="20" customHeight="1">
      <c r="A165" s="54" t="s">
        <v>432</v>
      </c>
      <c r="B165" s="93" t="s">
        <v>433</v>
      </c>
      <c r="C165" s="55"/>
      <c r="D165" s="55" t="s">
        <v>407</v>
      </c>
      <c r="E165" s="55" t="s">
        <v>22</v>
      </c>
      <c r="F165" s="55"/>
      <c r="G165" s="55" t="s">
        <v>434</v>
      </c>
      <c r="H165" s="55">
        <v>1</v>
      </c>
      <c r="I165" s="48">
        <v>1.65</v>
      </c>
      <c r="J165" s="49">
        <f t="shared" si="4"/>
        <v>1.9799999999999998</v>
      </c>
      <c r="K165" s="55" t="s">
        <v>418</v>
      </c>
      <c r="L165" s="56" t="s">
        <v>435</v>
      </c>
      <c r="M165" s="111"/>
      <c r="N165" s="112"/>
    </row>
    <row r="166" spans="1:15" s="107" customFormat="1" ht="20" customHeight="1">
      <c r="A166" s="54" t="s">
        <v>436</v>
      </c>
      <c r="B166" s="45" t="s">
        <v>437</v>
      </c>
      <c r="C166" s="45" t="s">
        <v>438</v>
      </c>
      <c r="D166" s="46" t="s">
        <v>439</v>
      </c>
      <c r="E166" s="46" t="s">
        <v>22</v>
      </c>
      <c r="F166" s="46"/>
      <c r="G166" s="45" t="s">
        <v>440</v>
      </c>
      <c r="H166" s="45">
        <v>1</v>
      </c>
      <c r="I166" s="48">
        <v>0.24320987654320986</v>
      </c>
      <c r="J166" s="49">
        <f t="shared" si="4"/>
        <v>0.29185185185185181</v>
      </c>
      <c r="K166" s="55" t="s">
        <v>441</v>
      </c>
      <c r="L166" s="56"/>
      <c r="M166" s="111"/>
      <c r="N166" s="112"/>
    </row>
    <row r="167" spans="1:15" s="107" customFormat="1" ht="20" customHeight="1">
      <c r="A167" s="54" t="s">
        <v>442</v>
      </c>
      <c r="B167" s="45" t="s">
        <v>443</v>
      </c>
      <c r="C167" s="45" t="s">
        <v>348</v>
      </c>
      <c r="D167" s="46" t="s">
        <v>439</v>
      </c>
      <c r="E167" s="46" t="s">
        <v>22</v>
      </c>
      <c r="F167" s="46"/>
      <c r="G167" s="45" t="s">
        <v>440</v>
      </c>
      <c r="H167" s="45">
        <v>1</v>
      </c>
      <c r="I167" s="48">
        <v>0.46799999999999997</v>
      </c>
      <c r="J167" s="49">
        <f t="shared" si="4"/>
        <v>0.56159999999999999</v>
      </c>
      <c r="K167" s="55" t="s">
        <v>444</v>
      </c>
      <c r="L167" s="56"/>
      <c r="M167" s="111"/>
      <c r="N167" s="112"/>
    </row>
    <row r="168" spans="1:15" s="107" customFormat="1" ht="20" customHeight="1">
      <c r="A168" s="54" t="s">
        <v>445</v>
      </c>
      <c r="B168" s="137" t="s">
        <v>446</v>
      </c>
      <c r="C168" s="88" t="s">
        <v>447</v>
      </c>
      <c r="D168" s="89" t="s">
        <v>439</v>
      </c>
      <c r="E168" s="89" t="s">
        <v>22</v>
      </c>
      <c r="F168" s="89"/>
      <c r="G168" s="45" t="s">
        <v>448</v>
      </c>
      <c r="H168" s="45">
        <v>1</v>
      </c>
      <c r="I168" s="48">
        <v>1.0657534246575342</v>
      </c>
      <c r="J168" s="49">
        <f t="shared" si="4"/>
        <v>1.278904109589041</v>
      </c>
      <c r="K168" s="55" t="s">
        <v>441</v>
      </c>
      <c r="L168" s="56"/>
      <c r="M168" s="111"/>
      <c r="N168" s="112"/>
    </row>
    <row r="169" spans="1:15" s="107" customFormat="1" ht="20" customHeight="1">
      <c r="A169" s="54" t="s">
        <v>449</v>
      </c>
      <c r="B169" s="45" t="s">
        <v>450</v>
      </c>
      <c r="C169" s="45" t="s">
        <v>438</v>
      </c>
      <c r="D169" s="46" t="s">
        <v>439</v>
      </c>
      <c r="E169" s="46" t="s">
        <v>22</v>
      </c>
      <c r="F169" s="46"/>
      <c r="G169" s="45" t="s">
        <v>440</v>
      </c>
      <c r="H169" s="45">
        <v>1</v>
      </c>
      <c r="I169" s="48">
        <v>0.50344827586206897</v>
      </c>
      <c r="J169" s="49">
        <f t="shared" si="4"/>
        <v>0.60413793103448277</v>
      </c>
      <c r="K169" s="55" t="s">
        <v>441</v>
      </c>
      <c r="L169" s="56"/>
      <c r="M169" s="111"/>
      <c r="N169" s="112"/>
    </row>
    <row r="170" spans="1:15" s="107" customFormat="1" ht="20" customHeight="1">
      <c r="A170" s="54" t="s">
        <v>451</v>
      </c>
      <c r="B170" s="45" t="s">
        <v>452</v>
      </c>
      <c r="C170" s="45" t="s">
        <v>453</v>
      </c>
      <c r="D170" s="46" t="s">
        <v>454</v>
      </c>
      <c r="E170" s="46" t="s">
        <v>149</v>
      </c>
      <c r="F170" s="46"/>
      <c r="G170" s="45" t="s">
        <v>455</v>
      </c>
      <c r="H170" s="45">
        <v>1</v>
      </c>
      <c r="I170" s="48">
        <v>8.2195121951219523</v>
      </c>
      <c r="J170" s="49">
        <f t="shared" si="4"/>
        <v>9.8634146341463431</v>
      </c>
      <c r="K170" s="55" t="s">
        <v>456</v>
      </c>
      <c r="L170" s="56"/>
      <c r="M170" s="36"/>
      <c r="N170" s="53"/>
    </row>
    <row r="171" spans="1:15" s="107" customFormat="1" ht="20" customHeight="1">
      <c r="A171" s="54" t="s">
        <v>457</v>
      </c>
      <c r="B171" s="45" t="s">
        <v>458</v>
      </c>
      <c r="C171" s="45" t="s">
        <v>453</v>
      </c>
      <c r="D171" s="46" t="s">
        <v>454</v>
      </c>
      <c r="E171" s="46" t="s">
        <v>149</v>
      </c>
      <c r="F171" s="46"/>
      <c r="G171" s="45" t="s">
        <v>455</v>
      </c>
      <c r="H171" s="45">
        <v>1</v>
      </c>
      <c r="I171" s="48">
        <v>20.4375</v>
      </c>
      <c r="J171" s="49">
        <f t="shared" si="4"/>
        <v>24.524999999999999</v>
      </c>
      <c r="K171" s="55" t="s">
        <v>456</v>
      </c>
      <c r="L171" s="56"/>
      <c r="M171" s="36"/>
      <c r="N171" s="53"/>
    </row>
    <row r="172" spans="1:15" s="107" customFormat="1" ht="20" customHeight="1">
      <c r="A172" s="54" t="s">
        <v>459</v>
      </c>
      <c r="B172" s="88" t="s">
        <v>460</v>
      </c>
      <c r="C172" s="88" t="s">
        <v>453</v>
      </c>
      <c r="D172" s="46" t="s">
        <v>454</v>
      </c>
      <c r="E172" s="89" t="s">
        <v>149</v>
      </c>
      <c r="F172" s="89"/>
      <c r="G172" s="45" t="s">
        <v>455</v>
      </c>
      <c r="H172" s="45">
        <v>1</v>
      </c>
      <c r="I172" s="48">
        <v>3.5595238095238098</v>
      </c>
      <c r="J172" s="49">
        <f t="shared" si="4"/>
        <v>4.2714285714285714</v>
      </c>
      <c r="K172" s="55" t="s">
        <v>456</v>
      </c>
      <c r="L172" s="56"/>
      <c r="M172" s="36"/>
      <c r="N172" s="53"/>
    </row>
    <row r="173" spans="1:15" s="107" customFormat="1" ht="20" customHeight="1">
      <c r="A173" s="54" t="s">
        <v>461</v>
      </c>
      <c r="B173" s="45" t="s">
        <v>462</v>
      </c>
      <c r="C173" s="45" t="s">
        <v>453</v>
      </c>
      <c r="D173" s="46" t="s">
        <v>454</v>
      </c>
      <c r="E173" s="46" t="s">
        <v>149</v>
      </c>
      <c r="F173" s="46"/>
      <c r="G173" s="45" t="s">
        <v>455</v>
      </c>
      <c r="H173" s="45">
        <v>1</v>
      </c>
      <c r="I173" s="48">
        <v>8.7857142857142865</v>
      </c>
      <c r="J173" s="49">
        <f t="shared" si="4"/>
        <v>10.542857142857143</v>
      </c>
      <c r="K173" s="55" t="s">
        <v>456</v>
      </c>
      <c r="L173" s="56"/>
      <c r="M173" s="36"/>
      <c r="N173" s="53"/>
    </row>
    <row r="174" spans="1:15" s="107" customFormat="1" ht="20" customHeight="1">
      <c r="A174" s="54" t="s">
        <v>463</v>
      </c>
      <c r="B174" s="358" t="s">
        <v>32</v>
      </c>
      <c r="C174" s="359"/>
      <c r="D174" s="359"/>
      <c r="E174" s="359"/>
      <c r="F174" s="359"/>
      <c r="G174" s="359"/>
      <c r="H174" s="359"/>
      <c r="I174" s="58"/>
      <c r="J174" s="138"/>
      <c r="K174" s="55" t="s">
        <v>456</v>
      </c>
      <c r="L174" s="56"/>
      <c r="M174" s="36"/>
      <c r="N174" s="53"/>
    </row>
    <row r="175" spans="1:15" s="107" customFormat="1" ht="20" customHeight="1">
      <c r="A175" s="139" t="s">
        <v>464</v>
      </c>
      <c r="B175" s="45" t="s">
        <v>465</v>
      </c>
      <c r="C175" s="45" t="s">
        <v>453</v>
      </c>
      <c r="D175" s="46" t="s">
        <v>466</v>
      </c>
      <c r="E175" s="46" t="s">
        <v>316</v>
      </c>
      <c r="F175" s="46"/>
      <c r="G175" s="45">
        <v>565</v>
      </c>
      <c r="H175" s="45">
        <v>1</v>
      </c>
      <c r="I175" s="48">
        <v>1.6266666666666667</v>
      </c>
      <c r="J175" s="49">
        <f t="shared" si="4"/>
        <v>1.952</v>
      </c>
      <c r="K175" s="55" t="s">
        <v>456</v>
      </c>
      <c r="L175" s="56"/>
      <c r="M175" s="36"/>
      <c r="N175" s="53"/>
    </row>
    <row r="176" spans="1:15" s="107" customFormat="1" ht="20" customHeight="1">
      <c r="A176" s="139" t="s">
        <v>467</v>
      </c>
      <c r="B176" s="140" t="s">
        <v>468</v>
      </c>
      <c r="C176" s="45" t="s">
        <v>453</v>
      </c>
      <c r="D176" s="46" t="s">
        <v>466</v>
      </c>
      <c r="E176" s="141" t="s">
        <v>316</v>
      </c>
      <c r="F176" s="141"/>
      <c r="G176" s="142">
        <v>565</v>
      </c>
      <c r="H176" s="142">
        <v>1</v>
      </c>
      <c r="I176" s="48">
        <v>2.5333333333333332</v>
      </c>
      <c r="J176" s="49">
        <f t="shared" si="4"/>
        <v>3.0399999999999996</v>
      </c>
      <c r="K176" s="55" t="s">
        <v>456</v>
      </c>
      <c r="L176" s="56"/>
      <c r="M176" s="36"/>
      <c r="N176" s="53"/>
    </row>
    <row r="177" spans="1:15" s="107" customFormat="1" ht="20" customHeight="1">
      <c r="A177" s="139" t="s">
        <v>469</v>
      </c>
      <c r="B177" s="358" t="s">
        <v>32</v>
      </c>
      <c r="C177" s="359"/>
      <c r="D177" s="359"/>
      <c r="E177" s="359"/>
      <c r="F177" s="359"/>
      <c r="G177" s="359"/>
      <c r="H177" s="359"/>
      <c r="I177" s="58"/>
      <c r="J177" s="58"/>
      <c r="K177" s="55" t="s">
        <v>456</v>
      </c>
      <c r="L177" s="56"/>
      <c r="M177" s="36"/>
      <c r="N177" s="53"/>
    </row>
    <row r="178" spans="1:15" s="107" customFormat="1" ht="20" customHeight="1">
      <c r="A178" s="139" t="s">
        <v>470</v>
      </c>
      <c r="B178" s="45" t="s">
        <v>471</v>
      </c>
      <c r="C178" s="45" t="s">
        <v>453</v>
      </c>
      <c r="D178" s="46" t="s">
        <v>466</v>
      </c>
      <c r="E178" s="46" t="s">
        <v>316</v>
      </c>
      <c r="F178" s="46"/>
      <c r="G178" s="45">
        <v>565</v>
      </c>
      <c r="H178" s="45">
        <v>1</v>
      </c>
      <c r="I178" s="48">
        <v>5.1733333333333329</v>
      </c>
      <c r="J178" s="49">
        <f t="shared" si="4"/>
        <v>6.2079999999999993</v>
      </c>
      <c r="K178" s="55" t="s">
        <v>456</v>
      </c>
      <c r="L178" s="56"/>
      <c r="M178" s="36"/>
      <c r="N178" s="53"/>
    </row>
    <row r="179" spans="1:15" s="107" customFormat="1" ht="20" customHeight="1">
      <c r="A179" s="139" t="s">
        <v>472</v>
      </c>
      <c r="B179" s="93" t="s">
        <v>473</v>
      </c>
      <c r="C179" s="55" t="s">
        <v>474</v>
      </c>
      <c r="D179" s="46" t="s">
        <v>466</v>
      </c>
      <c r="E179" s="46" t="s">
        <v>316</v>
      </c>
      <c r="F179" s="46"/>
      <c r="G179" s="45">
        <v>565</v>
      </c>
      <c r="H179" s="45">
        <v>1</v>
      </c>
      <c r="I179" s="48">
        <v>1.32</v>
      </c>
      <c r="J179" s="49">
        <f t="shared" si="4"/>
        <v>1.5840000000000001</v>
      </c>
      <c r="K179" s="55" t="s">
        <v>456</v>
      </c>
      <c r="L179" s="56" t="s">
        <v>475</v>
      </c>
      <c r="M179" s="36"/>
      <c r="N179" s="53"/>
    </row>
    <row r="180" spans="1:15" s="107" customFormat="1" ht="20" customHeight="1">
      <c r="A180" s="139" t="s">
        <v>476</v>
      </c>
      <c r="B180" s="353" t="s">
        <v>477</v>
      </c>
      <c r="C180" s="354"/>
      <c r="D180" s="354"/>
      <c r="E180" s="354"/>
      <c r="F180" s="354"/>
      <c r="G180" s="354"/>
      <c r="H180" s="354"/>
      <c r="I180" s="93"/>
      <c r="J180" s="59"/>
      <c r="K180" s="55" t="s">
        <v>456</v>
      </c>
      <c r="L180" s="56" t="s">
        <v>478</v>
      </c>
      <c r="M180" s="36"/>
      <c r="N180" s="53"/>
    </row>
    <row r="181" spans="1:15" s="107" customFormat="1" ht="20" customHeight="1">
      <c r="A181" s="54" t="s">
        <v>479</v>
      </c>
      <c r="B181" s="143" t="s">
        <v>480</v>
      </c>
      <c r="C181" s="143"/>
      <c r="D181" s="144" t="s">
        <v>413</v>
      </c>
      <c r="E181" s="46" t="s">
        <v>149</v>
      </c>
      <c r="F181" s="46"/>
      <c r="G181" s="45" t="s">
        <v>414</v>
      </c>
      <c r="H181" s="45">
        <v>1</v>
      </c>
      <c r="I181" s="48">
        <v>0.79230769230769227</v>
      </c>
      <c r="J181" s="49">
        <f t="shared" si="4"/>
        <v>0.9507692307692307</v>
      </c>
      <c r="K181" s="55" t="s">
        <v>481</v>
      </c>
      <c r="L181" s="56"/>
      <c r="M181" s="111"/>
      <c r="N181" s="112"/>
      <c r="O181" s="134"/>
    </row>
    <row r="182" spans="1:15" s="107" customFormat="1" ht="20" customHeight="1">
      <c r="A182" s="54" t="s">
        <v>482</v>
      </c>
      <c r="B182" s="143" t="s">
        <v>483</v>
      </c>
      <c r="C182" s="143"/>
      <c r="D182" s="144" t="s">
        <v>413</v>
      </c>
      <c r="E182" s="46" t="s">
        <v>149</v>
      </c>
      <c r="F182" s="46"/>
      <c r="G182" s="45" t="s">
        <v>414</v>
      </c>
      <c r="H182" s="45">
        <v>1</v>
      </c>
      <c r="I182" s="48">
        <v>1.0076923076923077</v>
      </c>
      <c r="J182" s="49">
        <f t="shared" si="4"/>
        <v>1.2092307692307691</v>
      </c>
      <c r="K182" s="55" t="s">
        <v>481</v>
      </c>
      <c r="L182" s="56"/>
      <c r="M182" s="111"/>
      <c r="N182" s="112"/>
      <c r="O182" s="134"/>
    </row>
    <row r="183" spans="1:15" s="107" customFormat="1" ht="20" customHeight="1">
      <c r="A183" s="54" t="s">
        <v>484</v>
      </c>
      <c r="B183" s="143" t="s">
        <v>485</v>
      </c>
      <c r="C183" s="143"/>
      <c r="D183" s="144" t="s">
        <v>413</v>
      </c>
      <c r="E183" s="46" t="s">
        <v>149</v>
      </c>
      <c r="F183" s="46"/>
      <c r="G183" s="45" t="s">
        <v>414</v>
      </c>
      <c r="H183" s="45">
        <v>1</v>
      </c>
      <c r="I183" s="48">
        <v>1.2153846153846155</v>
      </c>
      <c r="J183" s="49">
        <f t="shared" si="4"/>
        <v>1.4584615384615385</v>
      </c>
      <c r="K183" s="55" t="s">
        <v>481</v>
      </c>
      <c r="L183" s="56"/>
      <c r="M183" s="111"/>
      <c r="N183" s="112"/>
      <c r="O183" s="134"/>
    </row>
    <row r="184" spans="1:15" s="107" customFormat="1" ht="20" customHeight="1">
      <c r="A184" s="54" t="s">
        <v>486</v>
      </c>
      <c r="B184" s="143" t="s">
        <v>487</v>
      </c>
      <c r="C184" s="143"/>
      <c r="D184" s="144" t="s">
        <v>413</v>
      </c>
      <c r="E184" s="46" t="s">
        <v>149</v>
      </c>
      <c r="F184" s="46"/>
      <c r="G184" s="45" t="s">
        <v>414</v>
      </c>
      <c r="H184" s="45">
        <v>1</v>
      </c>
      <c r="I184" s="48">
        <v>1.6363636363636362</v>
      </c>
      <c r="J184" s="49">
        <f t="shared" si="4"/>
        <v>1.9636363636363634</v>
      </c>
      <c r="K184" s="55" t="s">
        <v>481</v>
      </c>
      <c r="L184" s="56"/>
      <c r="M184" s="111"/>
      <c r="N184" s="112"/>
      <c r="O184" s="134"/>
    </row>
    <row r="185" spans="1:15" s="107" customFormat="1" ht="20" customHeight="1">
      <c r="A185" s="54" t="s">
        <v>488</v>
      </c>
      <c r="B185" s="143" t="s">
        <v>489</v>
      </c>
      <c r="C185" s="143"/>
      <c r="D185" s="144" t="s">
        <v>413</v>
      </c>
      <c r="E185" s="46" t="s">
        <v>149</v>
      </c>
      <c r="F185" s="46"/>
      <c r="G185" s="45" t="s">
        <v>414</v>
      </c>
      <c r="H185" s="45">
        <v>1</v>
      </c>
      <c r="I185" s="48">
        <v>1.7258064516129032</v>
      </c>
      <c r="J185" s="49">
        <f t="shared" si="4"/>
        <v>2.0709677419354837</v>
      </c>
      <c r="K185" s="55" t="s">
        <v>481</v>
      </c>
      <c r="L185" s="56"/>
      <c r="M185" s="111"/>
      <c r="N185" s="112"/>
      <c r="O185" s="134"/>
    </row>
    <row r="186" spans="1:15" s="107" customFormat="1" ht="20" customHeight="1" thickBot="1">
      <c r="A186" s="54" t="s">
        <v>490</v>
      </c>
      <c r="B186" s="114" t="s">
        <v>491</v>
      </c>
      <c r="C186" s="55" t="s">
        <v>416</v>
      </c>
      <c r="D186" s="144" t="s">
        <v>413</v>
      </c>
      <c r="E186" s="46" t="s">
        <v>149</v>
      </c>
      <c r="F186" s="46"/>
      <c r="G186" s="45" t="s">
        <v>414</v>
      </c>
      <c r="H186" s="45">
        <v>1</v>
      </c>
      <c r="I186" s="48">
        <v>2.629032258064516</v>
      </c>
      <c r="J186" s="49">
        <f t="shared" si="4"/>
        <v>3.1548387096774193</v>
      </c>
      <c r="K186" s="55" t="s">
        <v>481</v>
      </c>
      <c r="L186" s="56"/>
      <c r="M186" s="111"/>
      <c r="N186" s="112"/>
      <c r="O186" s="134"/>
    </row>
    <row r="187" spans="1:15" s="36" customFormat="1" ht="20" customHeight="1" thickBot="1">
      <c r="A187" s="103" t="s">
        <v>492</v>
      </c>
      <c r="B187" s="97"/>
      <c r="C187" s="98"/>
      <c r="D187" s="99"/>
      <c r="E187" s="99"/>
      <c r="F187" s="99"/>
      <c r="G187" s="99"/>
      <c r="H187" s="99"/>
      <c r="I187" s="100"/>
      <c r="J187" s="100"/>
      <c r="K187" s="99"/>
      <c r="L187" s="101"/>
    </row>
    <row r="188" spans="1:15" s="107" customFormat="1" ht="20" customHeight="1">
      <c r="A188" s="54" t="s">
        <v>493</v>
      </c>
      <c r="B188" s="45" t="s">
        <v>494</v>
      </c>
      <c r="C188" s="45" t="s">
        <v>495</v>
      </c>
      <c r="D188" s="46" t="s">
        <v>496</v>
      </c>
      <c r="E188" s="46" t="s">
        <v>22</v>
      </c>
      <c r="F188" s="46"/>
      <c r="G188" s="45" t="s">
        <v>497</v>
      </c>
      <c r="H188" s="45">
        <v>1</v>
      </c>
      <c r="I188" s="48">
        <v>1.3080000000000001</v>
      </c>
      <c r="J188" s="49">
        <f t="shared" si="4"/>
        <v>1.5696000000000001</v>
      </c>
      <c r="K188" s="55" t="s">
        <v>498</v>
      </c>
      <c r="L188" s="56"/>
      <c r="N188" s="53"/>
    </row>
    <row r="189" spans="1:15" s="107" customFormat="1" ht="20" customHeight="1">
      <c r="A189" s="54" t="s">
        <v>499</v>
      </c>
      <c r="B189" s="88" t="s">
        <v>500</v>
      </c>
      <c r="C189" s="45" t="s">
        <v>501</v>
      </c>
      <c r="D189" s="46" t="s">
        <v>496</v>
      </c>
      <c r="E189" s="46" t="s">
        <v>22</v>
      </c>
      <c r="F189" s="46"/>
      <c r="G189" s="45" t="s">
        <v>502</v>
      </c>
      <c r="H189" s="45">
        <v>1</v>
      </c>
      <c r="I189" s="48">
        <v>1.6538461538461537</v>
      </c>
      <c r="J189" s="49">
        <f t="shared" si="4"/>
        <v>1.9846153846153844</v>
      </c>
      <c r="K189" s="55" t="s">
        <v>498</v>
      </c>
      <c r="L189" s="56"/>
      <c r="N189" s="53"/>
    </row>
    <row r="190" spans="1:15" s="107" customFormat="1" ht="20" customHeight="1">
      <c r="A190" s="54" t="s">
        <v>503</v>
      </c>
      <c r="B190" s="88" t="s">
        <v>504</v>
      </c>
      <c r="C190" s="45" t="s">
        <v>166</v>
      </c>
      <c r="D190" s="46" t="s">
        <v>496</v>
      </c>
      <c r="E190" s="46" t="s">
        <v>22</v>
      </c>
      <c r="F190" s="46"/>
      <c r="G190" s="45" t="s">
        <v>502</v>
      </c>
      <c r="H190" s="45">
        <v>1</v>
      </c>
      <c r="I190" s="48">
        <v>0.95256410256410251</v>
      </c>
      <c r="J190" s="49">
        <f t="shared" si="4"/>
        <v>1.1430769230769229</v>
      </c>
      <c r="K190" s="55" t="s">
        <v>505</v>
      </c>
      <c r="L190" s="56"/>
      <c r="N190" s="53"/>
    </row>
    <row r="191" spans="1:15" s="107" customFormat="1" ht="20" customHeight="1">
      <c r="A191" s="145" t="s">
        <v>506</v>
      </c>
      <c r="B191" s="88" t="s">
        <v>507</v>
      </c>
      <c r="C191" s="88" t="s">
        <v>508</v>
      </c>
      <c r="D191" s="89" t="s">
        <v>496</v>
      </c>
      <c r="E191" s="89" t="s">
        <v>22</v>
      </c>
      <c r="F191" s="89"/>
      <c r="G191" s="45" t="s">
        <v>497</v>
      </c>
      <c r="H191" s="45">
        <v>1</v>
      </c>
      <c r="I191" s="48">
        <v>4.1249999999999991</v>
      </c>
      <c r="J191" s="49">
        <f t="shared" si="4"/>
        <v>4.9499999999999984</v>
      </c>
      <c r="K191" s="55" t="s">
        <v>456</v>
      </c>
      <c r="L191" s="56"/>
      <c r="N191" s="53"/>
    </row>
    <row r="192" spans="1:15" s="107" customFormat="1" ht="29" customHeight="1" thickBot="1">
      <c r="A192" s="146" t="s">
        <v>509</v>
      </c>
      <c r="B192" s="147"/>
      <c r="C192" s="148"/>
      <c r="D192" s="148"/>
      <c r="E192" s="148"/>
      <c r="F192" s="148"/>
      <c r="G192" s="148"/>
      <c r="H192" s="148"/>
      <c r="I192" s="149"/>
      <c r="J192" s="149"/>
      <c r="K192" s="148"/>
      <c r="L192" s="150"/>
    </row>
    <row r="193" spans="1:14" s="36" customFormat="1" ht="18" thickBot="1">
      <c r="A193" s="103" t="s">
        <v>510</v>
      </c>
      <c r="B193" s="31"/>
      <c r="C193" s="32"/>
      <c r="D193" s="33"/>
      <c r="E193" s="33"/>
      <c r="F193" s="33"/>
      <c r="G193" s="33"/>
      <c r="H193" s="33"/>
      <c r="I193" s="34"/>
      <c r="J193" s="34"/>
      <c r="K193" s="33"/>
      <c r="L193" s="35"/>
    </row>
    <row r="194" spans="1:14" s="107" customFormat="1" ht="17">
      <c r="A194" s="87" t="s">
        <v>511</v>
      </c>
      <c r="B194" s="45" t="s">
        <v>512</v>
      </c>
      <c r="C194" s="45" t="s">
        <v>513</v>
      </c>
      <c r="D194" s="45" t="s">
        <v>183</v>
      </c>
      <c r="E194" s="46" t="s">
        <v>149</v>
      </c>
      <c r="F194" s="46"/>
      <c r="G194" s="45" t="s">
        <v>514</v>
      </c>
      <c r="H194" s="45">
        <v>1</v>
      </c>
      <c r="I194" s="48">
        <v>0.89333333333333342</v>
      </c>
      <c r="J194" s="49">
        <f t="shared" ref="J194:J219" si="5">I194*1.2</f>
        <v>1.0720000000000001</v>
      </c>
      <c r="K194" s="83" t="s">
        <v>515</v>
      </c>
      <c r="L194" s="84"/>
      <c r="N194" s="53"/>
    </row>
    <row r="195" spans="1:14" s="107" customFormat="1" ht="17">
      <c r="A195" s="87" t="s">
        <v>516</v>
      </c>
      <c r="B195" s="143" t="s">
        <v>517</v>
      </c>
      <c r="C195" s="143" t="s">
        <v>518</v>
      </c>
      <c r="D195" s="151" t="s">
        <v>519</v>
      </c>
      <c r="E195" s="144" t="s">
        <v>149</v>
      </c>
      <c r="F195" s="46"/>
      <c r="G195" s="45" t="s">
        <v>520</v>
      </c>
      <c r="H195" s="45">
        <v>1</v>
      </c>
      <c r="I195" s="48">
        <v>0.24615384615384614</v>
      </c>
      <c r="J195" s="49">
        <f t="shared" si="5"/>
        <v>0.29538461538461536</v>
      </c>
      <c r="K195" s="55" t="s">
        <v>521</v>
      </c>
      <c r="L195" s="56"/>
      <c r="N195" s="53"/>
    </row>
    <row r="196" spans="1:14" s="107" customFormat="1" ht="17">
      <c r="A196" s="152" t="s">
        <v>522</v>
      </c>
      <c r="B196" s="141" t="s">
        <v>523</v>
      </c>
      <c r="C196" s="141"/>
      <c r="D196" s="141" t="s">
        <v>391</v>
      </c>
      <c r="E196" s="141" t="s">
        <v>149</v>
      </c>
      <c r="F196" s="141"/>
      <c r="G196" s="142" t="s">
        <v>524</v>
      </c>
      <c r="H196" s="142">
        <v>1</v>
      </c>
      <c r="I196" s="48">
        <v>2.0125000000000002</v>
      </c>
      <c r="J196" s="49">
        <f t="shared" si="5"/>
        <v>2.415</v>
      </c>
      <c r="K196" s="55" t="s">
        <v>525</v>
      </c>
      <c r="L196" s="56"/>
      <c r="N196" s="53"/>
    </row>
    <row r="197" spans="1:14" s="107" customFormat="1" ht="17">
      <c r="A197" s="152" t="s">
        <v>526</v>
      </c>
      <c r="B197" s="45" t="s">
        <v>527</v>
      </c>
      <c r="C197" s="45" t="s">
        <v>528</v>
      </c>
      <c r="D197" s="45" t="s">
        <v>391</v>
      </c>
      <c r="E197" s="46" t="s">
        <v>149</v>
      </c>
      <c r="F197" s="46"/>
      <c r="G197" s="45" t="s">
        <v>524</v>
      </c>
      <c r="H197" s="45" t="s">
        <v>217</v>
      </c>
      <c r="I197" s="48">
        <v>2.4375</v>
      </c>
      <c r="J197" s="49">
        <f t="shared" si="5"/>
        <v>2.9249999999999998</v>
      </c>
      <c r="K197" s="55" t="s">
        <v>529</v>
      </c>
      <c r="L197" s="56" t="s">
        <v>217</v>
      </c>
      <c r="N197" s="53"/>
    </row>
    <row r="198" spans="1:14" s="107" customFormat="1" ht="17">
      <c r="A198" s="152" t="s">
        <v>530</v>
      </c>
      <c r="B198" s="88" t="s">
        <v>531</v>
      </c>
      <c r="C198" s="88"/>
      <c r="D198" s="88" t="s">
        <v>532</v>
      </c>
      <c r="E198" s="89" t="s">
        <v>149</v>
      </c>
      <c r="F198" s="89"/>
      <c r="G198" s="45" t="s">
        <v>533</v>
      </c>
      <c r="H198" s="45">
        <v>1</v>
      </c>
      <c r="I198" s="48">
        <v>0.90666666666666673</v>
      </c>
      <c r="J198" s="49">
        <f t="shared" si="5"/>
        <v>1.0880000000000001</v>
      </c>
      <c r="K198" s="55" t="s">
        <v>481</v>
      </c>
      <c r="L198" s="56"/>
      <c r="N198" s="53"/>
    </row>
    <row r="199" spans="1:14" s="107" customFormat="1" ht="17">
      <c r="A199" s="152" t="s">
        <v>534</v>
      </c>
      <c r="B199" s="136" t="s">
        <v>535</v>
      </c>
      <c r="C199" s="55" t="s">
        <v>536</v>
      </c>
      <c r="D199" s="55" t="s">
        <v>391</v>
      </c>
      <c r="E199" s="55" t="s">
        <v>149</v>
      </c>
      <c r="F199" s="55"/>
      <c r="G199" s="55" t="s">
        <v>537</v>
      </c>
      <c r="H199" s="55">
        <v>1</v>
      </c>
      <c r="I199" s="48">
        <v>0.6133333333333334</v>
      </c>
      <c r="J199" s="49">
        <f t="shared" si="5"/>
        <v>0.7360000000000001</v>
      </c>
      <c r="K199" s="55" t="s">
        <v>481</v>
      </c>
      <c r="L199" s="56"/>
      <c r="N199" s="53"/>
    </row>
    <row r="200" spans="1:14" s="107" customFormat="1" ht="17">
      <c r="A200" s="152" t="s">
        <v>538</v>
      </c>
      <c r="B200" s="136" t="s">
        <v>539</v>
      </c>
      <c r="C200" s="55"/>
      <c r="D200" s="55" t="s">
        <v>391</v>
      </c>
      <c r="E200" s="55" t="s">
        <v>149</v>
      </c>
      <c r="F200" s="55"/>
      <c r="G200" s="55" t="s">
        <v>537</v>
      </c>
      <c r="H200" s="55">
        <v>1</v>
      </c>
      <c r="I200" s="48">
        <v>0.36000000000000004</v>
      </c>
      <c r="J200" s="49">
        <f t="shared" si="5"/>
        <v>0.43200000000000005</v>
      </c>
      <c r="K200" s="55" t="s">
        <v>481</v>
      </c>
      <c r="L200" s="56"/>
      <c r="N200" s="53"/>
    </row>
    <row r="201" spans="1:14" s="107" customFormat="1" ht="17">
      <c r="A201" s="87" t="s">
        <v>540</v>
      </c>
      <c r="B201" s="45" t="s">
        <v>541</v>
      </c>
      <c r="C201" s="45" t="s">
        <v>542</v>
      </c>
      <c r="D201" s="46" t="s">
        <v>543</v>
      </c>
      <c r="E201" s="46" t="s">
        <v>190</v>
      </c>
      <c r="F201" s="46"/>
      <c r="G201" s="45" t="s">
        <v>544</v>
      </c>
      <c r="H201" s="45">
        <v>1</v>
      </c>
      <c r="I201" s="48">
        <v>0.58536585365853655</v>
      </c>
      <c r="J201" s="49">
        <f t="shared" si="5"/>
        <v>0.70243902439024386</v>
      </c>
      <c r="K201" s="55" t="s">
        <v>481</v>
      </c>
      <c r="L201" s="56"/>
      <c r="N201" s="53"/>
    </row>
    <row r="202" spans="1:14" s="107" customFormat="1" ht="17">
      <c r="A202" s="87" t="s">
        <v>545</v>
      </c>
      <c r="B202" s="45" t="s">
        <v>546</v>
      </c>
      <c r="C202" s="45" t="s">
        <v>547</v>
      </c>
      <c r="D202" s="46" t="s">
        <v>543</v>
      </c>
      <c r="E202" s="46" t="s">
        <v>190</v>
      </c>
      <c r="F202" s="46"/>
      <c r="G202" s="45" t="s">
        <v>544</v>
      </c>
      <c r="H202" s="45">
        <v>1</v>
      </c>
      <c r="I202" s="48">
        <v>1.1707317073170731</v>
      </c>
      <c r="J202" s="49">
        <f t="shared" si="5"/>
        <v>1.4048780487804877</v>
      </c>
      <c r="K202" s="55" t="s">
        <v>481</v>
      </c>
      <c r="L202" s="56"/>
      <c r="N202" s="53"/>
    </row>
    <row r="203" spans="1:14" s="107" customFormat="1" ht="17">
      <c r="A203" s="87" t="s">
        <v>548</v>
      </c>
      <c r="B203" s="45" t="s">
        <v>549</v>
      </c>
      <c r="C203" s="45" t="s">
        <v>550</v>
      </c>
      <c r="D203" s="46" t="s">
        <v>543</v>
      </c>
      <c r="E203" s="46" t="s">
        <v>190</v>
      </c>
      <c r="F203" s="46"/>
      <c r="G203" s="45" t="s">
        <v>544</v>
      </c>
      <c r="H203" s="45">
        <v>1</v>
      </c>
      <c r="I203" s="48">
        <v>1.9054054054054053</v>
      </c>
      <c r="J203" s="49">
        <f t="shared" si="5"/>
        <v>2.2864864864864862</v>
      </c>
      <c r="K203" s="55" t="s">
        <v>481</v>
      </c>
      <c r="L203" s="56"/>
      <c r="N203" s="53"/>
    </row>
    <row r="204" spans="1:14" s="107" customFormat="1" ht="24">
      <c r="A204" s="87" t="s">
        <v>551</v>
      </c>
      <c r="B204" s="153" t="s">
        <v>552</v>
      </c>
      <c r="C204" s="45" t="s">
        <v>553</v>
      </c>
      <c r="D204" s="45" t="s">
        <v>554</v>
      </c>
      <c r="E204" s="45" t="s">
        <v>149</v>
      </c>
      <c r="F204" s="45"/>
      <c r="G204" s="45" t="s">
        <v>544</v>
      </c>
      <c r="H204" s="45" t="s">
        <v>198</v>
      </c>
      <c r="I204" s="48">
        <v>0.72</v>
      </c>
      <c r="J204" s="49">
        <f t="shared" si="5"/>
        <v>0.86399999999999999</v>
      </c>
      <c r="K204" s="55" t="s">
        <v>481</v>
      </c>
      <c r="L204" s="56" t="s">
        <v>555</v>
      </c>
      <c r="N204" s="53"/>
    </row>
    <row r="205" spans="1:14" s="107" customFormat="1" ht="17">
      <c r="A205" s="87" t="s">
        <v>556</v>
      </c>
      <c r="B205" s="154" t="s">
        <v>557</v>
      </c>
      <c r="C205" s="155" t="s">
        <v>542</v>
      </c>
      <c r="D205" s="45" t="s">
        <v>554</v>
      </c>
      <c r="E205" s="45" t="s">
        <v>149</v>
      </c>
      <c r="F205" s="89"/>
      <c r="G205" s="45" t="s">
        <v>544</v>
      </c>
      <c r="H205" s="45" t="s">
        <v>558</v>
      </c>
      <c r="I205" s="48">
        <v>0.16500000000000001</v>
      </c>
      <c r="J205" s="49">
        <f t="shared" si="5"/>
        <v>0.19800000000000001</v>
      </c>
      <c r="K205" s="55" t="s">
        <v>481</v>
      </c>
      <c r="L205" s="56"/>
      <c r="N205" s="53"/>
    </row>
    <row r="206" spans="1:14" s="107" customFormat="1" ht="17">
      <c r="A206" s="87" t="s">
        <v>559</v>
      </c>
      <c r="B206" s="154" t="s">
        <v>560</v>
      </c>
      <c r="C206" s="155" t="s">
        <v>547</v>
      </c>
      <c r="D206" s="45" t="s">
        <v>554</v>
      </c>
      <c r="E206" s="45" t="s">
        <v>149</v>
      </c>
      <c r="F206" s="89"/>
      <c r="G206" s="45" t="s">
        <v>544</v>
      </c>
      <c r="H206" s="45" t="s">
        <v>558</v>
      </c>
      <c r="I206" s="48">
        <v>0.33700000000000002</v>
      </c>
      <c r="J206" s="49">
        <f t="shared" si="5"/>
        <v>0.40440000000000004</v>
      </c>
      <c r="K206" s="55" t="s">
        <v>481</v>
      </c>
      <c r="L206" s="56"/>
      <c r="N206" s="53"/>
    </row>
    <row r="207" spans="1:14" s="107" customFormat="1" ht="17">
      <c r="A207" s="87" t="s">
        <v>561</v>
      </c>
      <c r="B207" s="156" t="s">
        <v>562</v>
      </c>
      <c r="C207" s="155" t="s">
        <v>547</v>
      </c>
      <c r="D207" s="45" t="s">
        <v>554</v>
      </c>
      <c r="E207" s="45" t="s">
        <v>149</v>
      </c>
      <c r="F207" s="55"/>
      <c r="G207" s="55" t="s">
        <v>544</v>
      </c>
      <c r="H207" s="55" t="s">
        <v>198</v>
      </c>
      <c r="I207" s="48">
        <v>7.5</v>
      </c>
      <c r="J207" s="49">
        <f t="shared" si="5"/>
        <v>9</v>
      </c>
      <c r="K207" s="55" t="s">
        <v>481</v>
      </c>
      <c r="L207" s="56"/>
      <c r="N207" s="53"/>
    </row>
    <row r="208" spans="1:14" s="107" customFormat="1" ht="17">
      <c r="A208" s="152" t="s">
        <v>563</v>
      </c>
      <c r="B208" s="45" t="s">
        <v>564</v>
      </c>
      <c r="C208" s="45" t="s">
        <v>565</v>
      </c>
      <c r="D208" s="45" t="s">
        <v>281</v>
      </c>
      <c r="E208" s="46" t="s">
        <v>22</v>
      </c>
      <c r="F208" s="46"/>
      <c r="G208" s="45" t="s">
        <v>566</v>
      </c>
      <c r="H208" s="45">
        <v>1</v>
      </c>
      <c r="I208" s="48">
        <v>1.7176470588235293</v>
      </c>
      <c r="J208" s="49">
        <f t="shared" si="5"/>
        <v>2.0611764705882352</v>
      </c>
      <c r="K208" s="55" t="s">
        <v>481</v>
      </c>
      <c r="L208" s="157"/>
      <c r="N208" s="53"/>
    </row>
    <row r="209" spans="1:14" s="107" customFormat="1" ht="17">
      <c r="A209" s="152" t="s">
        <v>567</v>
      </c>
      <c r="B209" s="45" t="s">
        <v>568</v>
      </c>
      <c r="C209" s="45" t="s">
        <v>565</v>
      </c>
      <c r="D209" s="45" t="s">
        <v>281</v>
      </c>
      <c r="E209" s="46" t="s">
        <v>22</v>
      </c>
      <c r="F209" s="46"/>
      <c r="G209" s="45" t="s">
        <v>566</v>
      </c>
      <c r="H209" s="45">
        <v>1</v>
      </c>
      <c r="I209" s="48">
        <v>7.329411764705883</v>
      </c>
      <c r="J209" s="49">
        <f t="shared" si="5"/>
        <v>8.7952941176470585</v>
      </c>
      <c r="K209" s="55" t="s">
        <v>481</v>
      </c>
      <c r="L209" s="56"/>
      <c r="N209" s="53"/>
    </row>
    <row r="210" spans="1:14" s="107" customFormat="1" ht="17">
      <c r="A210" s="87" t="s">
        <v>569</v>
      </c>
      <c r="B210" s="45" t="s">
        <v>570</v>
      </c>
      <c r="C210" s="45" t="s">
        <v>571</v>
      </c>
      <c r="D210" s="45" t="s">
        <v>269</v>
      </c>
      <c r="E210" s="46" t="s">
        <v>149</v>
      </c>
      <c r="F210" s="46"/>
      <c r="G210" s="45" t="s">
        <v>572</v>
      </c>
      <c r="H210" s="45">
        <v>1</v>
      </c>
      <c r="I210" s="48">
        <v>2.3753086419753084</v>
      </c>
      <c r="J210" s="49">
        <f t="shared" si="5"/>
        <v>2.8503703703703702</v>
      </c>
      <c r="K210" s="55" t="s">
        <v>481</v>
      </c>
      <c r="L210" s="56"/>
      <c r="N210" s="53"/>
    </row>
    <row r="211" spans="1:14" s="107" customFormat="1" ht="17">
      <c r="A211" s="87" t="s">
        <v>573</v>
      </c>
      <c r="B211" s="45" t="s">
        <v>574</v>
      </c>
      <c r="C211" s="45" t="s">
        <v>575</v>
      </c>
      <c r="D211" s="45" t="s">
        <v>364</v>
      </c>
      <c r="E211" s="46" t="s">
        <v>149</v>
      </c>
      <c r="F211" s="46"/>
      <c r="G211" s="45" t="s">
        <v>576</v>
      </c>
      <c r="H211" s="45">
        <v>1</v>
      </c>
      <c r="I211" s="48">
        <v>0.71944444444444444</v>
      </c>
      <c r="J211" s="49">
        <f t="shared" si="5"/>
        <v>0.86333333333333329</v>
      </c>
      <c r="K211" s="55" t="s">
        <v>481</v>
      </c>
      <c r="L211" s="56"/>
      <c r="N211" s="53"/>
    </row>
    <row r="212" spans="1:14" s="107" customFormat="1" ht="17">
      <c r="A212" s="87" t="s">
        <v>577</v>
      </c>
      <c r="B212" s="45" t="s">
        <v>578</v>
      </c>
      <c r="C212" s="45" t="s">
        <v>579</v>
      </c>
      <c r="D212" s="45" t="s">
        <v>183</v>
      </c>
      <c r="E212" s="46" t="s">
        <v>149</v>
      </c>
      <c r="F212" s="46"/>
      <c r="G212" s="45" t="s">
        <v>580</v>
      </c>
      <c r="H212" s="45">
        <v>1</v>
      </c>
      <c r="I212" s="48">
        <v>0.54032258064516137</v>
      </c>
      <c r="J212" s="49">
        <f t="shared" si="5"/>
        <v>0.64838709677419359</v>
      </c>
      <c r="K212" s="55" t="s">
        <v>481</v>
      </c>
      <c r="L212" s="56"/>
      <c r="N212" s="53"/>
    </row>
    <row r="213" spans="1:14" s="107" customFormat="1" ht="17">
      <c r="A213" s="158" t="s">
        <v>581</v>
      </c>
      <c r="B213" s="159" t="s">
        <v>582</v>
      </c>
      <c r="C213" s="159"/>
      <c r="D213" s="160" t="s">
        <v>175</v>
      </c>
      <c r="E213" s="160" t="s">
        <v>316</v>
      </c>
      <c r="F213" s="160"/>
      <c r="G213" s="160" t="s">
        <v>580</v>
      </c>
      <c r="H213" s="160">
        <v>1</v>
      </c>
      <c r="I213" s="48">
        <v>1.4499999999999997</v>
      </c>
      <c r="J213" s="49">
        <f t="shared" si="5"/>
        <v>1.7399999999999995</v>
      </c>
      <c r="K213" s="55" t="s">
        <v>481</v>
      </c>
      <c r="L213" s="56"/>
      <c r="N213" s="53"/>
    </row>
    <row r="214" spans="1:14" s="107" customFormat="1" ht="17">
      <c r="A214" s="152" t="s">
        <v>583</v>
      </c>
      <c r="B214" s="45" t="s">
        <v>584</v>
      </c>
      <c r="C214" s="45" t="s">
        <v>585</v>
      </c>
      <c r="D214" s="45" t="s">
        <v>183</v>
      </c>
      <c r="E214" s="46" t="s">
        <v>149</v>
      </c>
      <c r="F214" s="46"/>
      <c r="G214" s="45" t="s">
        <v>586</v>
      </c>
      <c r="H214" s="45">
        <v>1</v>
      </c>
      <c r="I214" s="48">
        <v>0.125</v>
      </c>
      <c r="J214" s="49">
        <f t="shared" si="5"/>
        <v>0.15</v>
      </c>
      <c r="K214" s="55" t="s">
        <v>481</v>
      </c>
      <c r="L214" s="56"/>
      <c r="N214" s="53"/>
    </row>
    <row r="215" spans="1:14" s="107" customFormat="1" ht="17">
      <c r="A215" s="152" t="s">
        <v>587</v>
      </c>
      <c r="B215" s="45" t="s">
        <v>588</v>
      </c>
      <c r="C215" s="45" t="s">
        <v>589</v>
      </c>
      <c r="D215" s="45" t="s">
        <v>532</v>
      </c>
      <c r="E215" s="46" t="s">
        <v>190</v>
      </c>
      <c r="F215" s="46"/>
      <c r="G215" s="45" t="s">
        <v>590</v>
      </c>
      <c r="H215" s="45">
        <v>1</v>
      </c>
      <c r="I215" s="48">
        <v>0.17857142857142858</v>
      </c>
      <c r="J215" s="49">
        <f t="shared" si="5"/>
        <v>0.21428571428571427</v>
      </c>
      <c r="K215" s="55" t="s">
        <v>481</v>
      </c>
      <c r="L215" s="56"/>
      <c r="N215" s="53"/>
    </row>
    <row r="216" spans="1:14" s="107" customFormat="1" ht="17">
      <c r="A216" s="87" t="s">
        <v>591</v>
      </c>
      <c r="B216" s="45" t="s">
        <v>592</v>
      </c>
      <c r="C216" s="45" t="s">
        <v>593</v>
      </c>
      <c r="D216" s="45" t="s">
        <v>532</v>
      </c>
      <c r="E216" s="46" t="s">
        <v>190</v>
      </c>
      <c r="F216" s="46"/>
      <c r="G216" s="45" t="s">
        <v>590</v>
      </c>
      <c r="H216" s="45">
        <v>1</v>
      </c>
      <c r="I216" s="48">
        <v>0.22124999999999997</v>
      </c>
      <c r="J216" s="49">
        <f t="shared" si="5"/>
        <v>0.26549999999999996</v>
      </c>
      <c r="K216" s="55" t="s">
        <v>481</v>
      </c>
      <c r="L216" s="56"/>
      <c r="N216" s="53"/>
    </row>
    <row r="217" spans="1:14" s="107" customFormat="1" ht="17">
      <c r="A217" s="87" t="s">
        <v>594</v>
      </c>
      <c r="B217" s="45" t="s">
        <v>595</v>
      </c>
      <c r="C217" s="45" t="s">
        <v>596</v>
      </c>
      <c r="D217" s="45" t="s">
        <v>532</v>
      </c>
      <c r="E217" s="46" t="s">
        <v>190</v>
      </c>
      <c r="F217" s="46"/>
      <c r="G217" s="45" t="s">
        <v>597</v>
      </c>
      <c r="H217" s="45">
        <v>1</v>
      </c>
      <c r="I217" s="48">
        <v>0.125</v>
      </c>
      <c r="J217" s="49">
        <f t="shared" si="5"/>
        <v>0.15</v>
      </c>
      <c r="K217" s="55" t="s">
        <v>481</v>
      </c>
      <c r="L217" s="56"/>
      <c r="N217" s="53"/>
    </row>
    <row r="218" spans="1:14" s="107" customFormat="1" ht="17">
      <c r="A218" s="87" t="s">
        <v>598</v>
      </c>
      <c r="B218" s="45" t="s">
        <v>599</v>
      </c>
      <c r="C218" s="45" t="s">
        <v>600</v>
      </c>
      <c r="D218" s="45" t="s">
        <v>532</v>
      </c>
      <c r="E218" s="46" t="s">
        <v>190</v>
      </c>
      <c r="F218" s="46"/>
      <c r="G218" s="62" t="s">
        <v>597</v>
      </c>
      <c r="H218" s="62">
        <v>1</v>
      </c>
      <c r="I218" s="48">
        <v>0.26249999999999996</v>
      </c>
      <c r="J218" s="49">
        <f t="shared" si="5"/>
        <v>0.31499999999999995</v>
      </c>
      <c r="K218" s="55" t="s">
        <v>481</v>
      </c>
      <c r="L218" s="56"/>
      <c r="N218" s="53"/>
    </row>
    <row r="219" spans="1:14" s="107" customFormat="1" ht="18" thickBot="1">
      <c r="A219" s="87" t="s">
        <v>601</v>
      </c>
      <c r="B219" s="161" t="s">
        <v>602</v>
      </c>
      <c r="C219" s="162" t="s">
        <v>603</v>
      </c>
      <c r="D219" s="70" t="s">
        <v>364</v>
      </c>
      <c r="E219" s="70" t="s">
        <v>149</v>
      </c>
      <c r="F219" s="70"/>
      <c r="G219" s="70" t="s">
        <v>604</v>
      </c>
      <c r="H219" s="70">
        <v>1</v>
      </c>
      <c r="I219" s="48">
        <v>1.99</v>
      </c>
      <c r="J219" s="49">
        <f t="shared" si="5"/>
        <v>2.3879999999999999</v>
      </c>
      <c r="K219" s="70" t="s">
        <v>481</v>
      </c>
      <c r="L219" s="71"/>
      <c r="N219" s="53"/>
    </row>
    <row r="220" spans="1:14" s="36" customFormat="1" ht="18" thickBot="1">
      <c r="A220" s="103" t="s">
        <v>605</v>
      </c>
      <c r="B220" s="38"/>
      <c r="C220" s="39"/>
      <c r="D220" s="40"/>
      <c r="E220" s="40"/>
      <c r="F220" s="40"/>
      <c r="G220" s="40"/>
      <c r="H220" s="40"/>
      <c r="I220" s="41"/>
      <c r="J220" s="41"/>
      <c r="K220" s="40"/>
      <c r="L220" s="42"/>
    </row>
    <row r="221" spans="1:14" s="107" customFormat="1" ht="18" thickBot="1">
      <c r="A221" s="163" t="s">
        <v>606</v>
      </c>
      <c r="B221" s="164" t="s">
        <v>607</v>
      </c>
      <c r="C221" s="95" t="s">
        <v>608</v>
      </c>
      <c r="D221" s="165" t="s">
        <v>609</v>
      </c>
      <c r="E221" s="165" t="s">
        <v>22</v>
      </c>
      <c r="F221" s="165"/>
      <c r="G221" s="166" t="s">
        <v>610</v>
      </c>
      <c r="H221" s="166">
        <v>1</v>
      </c>
      <c r="I221" s="48">
        <v>0.75000000000000011</v>
      </c>
      <c r="J221" s="49">
        <f>I221*1.2</f>
        <v>0.90000000000000013</v>
      </c>
      <c r="K221" s="167" t="s">
        <v>611</v>
      </c>
      <c r="L221" s="168"/>
      <c r="N221" s="53"/>
    </row>
    <row r="222" spans="1:14" s="36" customFormat="1" ht="18" thickBot="1">
      <c r="A222" s="169" t="s">
        <v>612</v>
      </c>
      <c r="B222" s="31"/>
      <c r="C222" s="32"/>
      <c r="D222" s="33"/>
      <c r="E222" s="33"/>
      <c r="F222" s="33"/>
      <c r="G222" s="33"/>
      <c r="H222" s="33"/>
      <c r="I222" s="34"/>
      <c r="J222" s="34"/>
      <c r="K222" s="33"/>
      <c r="L222" s="35"/>
    </row>
    <row r="223" spans="1:14" s="107" customFormat="1" ht="17">
      <c r="A223" s="43"/>
      <c r="B223" s="170"/>
      <c r="C223" s="83"/>
      <c r="D223" s="83"/>
      <c r="E223" s="83"/>
      <c r="F223" s="83"/>
      <c r="G223" s="83"/>
      <c r="H223" s="83"/>
      <c r="I223" s="82"/>
      <c r="J223" s="82"/>
      <c r="K223" s="83"/>
      <c r="L223" s="84"/>
    </row>
    <row r="224" spans="1:14" s="107" customFormat="1" ht="17">
      <c r="A224" s="54"/>
      <c r="B224" s="156"/>
      <c r="C224" s="55"/>
      <c r="D224" s="55"/>
      <c r="E224" s="55"/>
      <c r="F224" s="55"/>
      <c r="G224" s="55"/>
      <c r="H224" s="55"/>
      <c r="I224" s="171"/>
      <c r="J224" s="171"/>
      <c r="K224" s="55"/>
      <c r="L224" s="56"/>
    </row>
    <row r="225" spans="1:12" s="107" customFormat="1" ht="17">
      <c r="A225" s="139"/>
      <c r="B225" s="156"/>
      <c r="C225" s="55"/>
      <c r="D225" s="55"/>
      <c r="E225" s="55"/>
      <c r="F225" s="55"/>
      <c r="G225" s="55"/>
      <c r="H225" s="55"/>
      <c r="I225" s="171"/>
      <c r="J225" s="171"/>
      <c r="K225" s="55"/>
      <c r="L225" s="56"/>
    </row>
    <row r="226" spans="1:12" s="107" customFormat="1" ht="17">
      <c r="A226" s="139"/>
      <c r="B226" s="156"/>
      <c r="C226" s="55"/>
      <c r="D226" s="55"/>
      <c r="E226" s="55"/>
      <c r="F226" s="55"/>
      <c r="G226" s="55"/>
      <c r="H226" s="55"/>
      <c r="I226" s="171"/>
      <c r="J226" s="171"/>
      <c r="K226" s="55"/>
      <c r="L226" s="56"/>
    </row>
    <row r="227" spans="1:12" s="107" customFormat="1" ht="17">
      <c r="A227" s="139"/>
      <c r="B227" s="156"/>
      <c r="C227" s="55"/>
      <c r="D227" s="55"/>
      <c r="E227" s="55"/>
      <c r="F227" s="55"/>
      <c r="G227" s="55"/>
      <c r="H227" s="55"/>
      <c r="I227" s="171"/>
      <c r="J227" s="171"/>
      <c r="K227" s="55"/>
      <c r="L227" s="56"/>
    </row>
    <row r="228" spans="1:12" s="107" customFormat="1" ht="17">
      <c r="A228" s="54"/>
      <c r="B228" s="156"/>
      <c r="C228" s="55"/>
      <c r="D228" s="55"/>
      <c r="E228" s="55"/>
      <c r="F228" s="55"/>
      <c r="G228" s="55"/>
      <c r="H228" s="55"/>
      <c r="I228" s="171"/>
      <c r="J228" s="171"/>
      <c r="K228" s="55"/>
      <c r="L228" s="56"/>
    </row>
    <row r="229" spans="1:12" s="107" customFormat="1" ht="17">
      <c r="A229" s="54"/>
      <c r="B229" s="156"/>
      <c r="C229" s="55"/>
      <c r="D229" s="55"/>
      <c r="E229" s="55"/>
      <c r="F229" s="55"/>
      <c r="G229" s="55"/>
      <c r="H229" s="55"/>
      <c r="I229" s="171"/>
      <c r="J229" s="171"/>
      <c r="K229" s="55"/>
      <c r="L229" s="56"/>
    </row>
    <row r="230" spans="1:12" s="107" customFormat="1" ht="17">
      <c r="A230" s="54"/>
      <c r="B230" s="156"/>
      <c r="C230" s="55"/>
      <c r="D230" s="55"/>
      <c r="E230" s="55"/>
      <c r="F230" s="55"/>
      <c r="G230" s="55"/>
      <c r="H230" s="55"/>
      <c r="I230" s="171"/>
      <c r="J230" s="171"/>
      <c r="K230" s="55"/>
      <c r="L230" s="56"/>
    </row>
    <row r="231" spans="1:12" s="107" customFormat="1" ht="18" thickBot="1">
      <c r="A231" s="67"/>
      <c r="B231" s="161"/>
      <c r="C231" s="70"/>
      <c r="D231" s="70"/>
      <c r="E231" s="70"/>
      <c r="F231" s="70"/>
      <c r="G231" s="70"/>
      <c r="H231" s="70"/>
      <c r="I231" s="172"/>
      <c r="J231" s="172"/>
      <c r="K231" s="70"/>
      <c r="L231" s="71"/>
    </row>
  </sheetData>
  <mergeCells count="19">
    <mergeCell ref="B112:H112"/>
    <mergeCell ref="B1:F1"/>
    <mergeCell ref="A3:L3"/>
    <mergeCell ref="D4:K4"/>
    <mergeCell ref="B5:L5"/>
    <mergeCell ref="B13:H13"/>
    <mergeCell ref="B25:H25"/>
    <mergeCell ref="B26:H26"/>
    <mergeCell ref="B30:H30"/>
    <mergeCell ref="B32:H32"/>
    <mergeCell ref="B61:H61"/>
    <mergeCell ref="B76:H76"/>
    <mergeCell ref="B180:H180"/>
    <mergeCell ref="B114:H114"/>
    <mergeCell ref="L144:L145"/>
    <mergeCell ref="B158:H158"/>
    <mergeCell ref="B160:H160"/>
    <mergeCell ref="B174:H174"/>
    <mergeCell ref="B177:H17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W73"/>
  <sheetViews>
    <sheetView workbookViewId="0">
      <selection activeCell="A32" sqref="A32"/>
    </sheetView>
  </sheetViews>
  <sheetFormatPr baseColWidth="10" defaultColWidth="9.85546875" defaultRowHeight="17.25" customHeight="1" x14ac:dyDescent="0"/>
  <cols>
    <col min="1" max="1" width="44.7109375" style="253" customWidth="1"/>
    <col min="2" max="2" width="6.7109375" style="174" customWidth="1"/>
    <col min="3" max="3" width="10.5703125" style="175" customWidth="1"/>
    <col min="4" max="4" width="12.85546875" style="117" customWidth="1"/>
    <col min="5" max="5" width="6.5703125" style="117" customWidth="1"/>
    <col min="6" max="6" width="8.7109375" style="117" customWidth="1"/>
    <col min="7" max="7" width="4.85546875" style="117" customWidth="1"/>
    <col min="8" max="9" width="12.5703125" style="117" customWidth="1"/>
    <col min="10" max="11" width="12.5703125" style="176" customWidth="1"/>
    <col min="12" max="12" width="11.42578125" style="176" customWidth="1"/>
    <col min="13" max="13" width="11.42578125" style="254" customWidth="1"/>
    <col min="14" max="14" width="8.85546875" style="117" customWidth="1"/>
    <col min="15" max="15" width="34" style="179" customWidth="1"/>
    <col min="16" max="16" width="17.7109375" style="255" customWidth="1"/>
    <col min="17" max="16384" width="9.85546875" style="179"/>
  </cols>
  <sheetData>
    <row r="1" spans="1:19" s="5" customFormat="1" ht="33" customHeight="1">
      <c r="A1" s="180"/>
      <c r="B1" s="181" t="s">
        <v>613</v>
      </c>
      <c r="C1" s="360" t="s">
        <v>0</v>
      </c>
      <c r="D1" s="360"/>
      <c r="E1" s="360"/>
      <c r="F1" s="360"/>
      <c r="G1" s="360"/>
      <c r="H1" s="360"/>
      <c r="I1" s="3"/>
      <c r="J1" s="182"/>
      <c r="K1" s="182"/>
      <c r="L1" s="182"/>
      <c r="M1" s="183"/>
      <c r="N1" s="184"/>
      <c r="O1" s="185"/>
      <c r="P1" s="186"/>
    </row>
    <row r="2" spans="1:19" s="5" customFormat="1" ht="33" customHeight="1" thickBot="1">
      <c r="A2" s="187"/>
      <c r="B2" s="7"/>
      <c r="C2" s="8"/>
      <c r="D2" s="9"/>
      <c r="E2" s="9"/>
      <c r="F2" s="9"/>
      <c r="G2" s="9"/>
      <c r="H2" s="9"/>
      <c r="I2" s="9"/>
      <c r="J2" s="10"/>
      <c r="K2" s="10"/>
      <c r="L2" s="10"/>
      <c r="M2" s="188"/>
      <c r="N2" s="9"/>
      <c r="O2" s="189"/>
      <c r="P2" s="186"/>
    </row>
    <row r="3" spans="1:19" ht="22" thickBot="1">
      <c r="A3" s="361" t="s">
        <v>614</v>
      </c>
      <c r="B3" s="362"/>
      <c r="C3" s="362"/>
      <c r="D3" s="362"/>
      <c r="E3" s="362"/>
      <c r="F3" s="362"/>
      <c r="G3" s="362"/>
      <c r="H3" s="362"/>
      <c r="I3" s="362"/>
      <c r="J3" s="362"/>
      <c r="K3" s="362"/>
      <c r="L3" s="362"/>
      <c r="M3" s="362"/>
      <c r="N3" s="362"/>
      <c r="O3" s="363"/>
      <c r="P3" s="190"/>
    </row>
    <row r="4" spans="1:19" s="18" customFormat="1" ht="16" thickBot="1">
      <c r="A4" s="14"/>
      <c r="B4" s="191"/>
      <c r="C4" s="192"/>
      <c r="D4" s="371"/>
      <c r="E4" s="371"/>
      <c r="F4" s="371"/>
      <c r="G4" s="371"/>
      <c r="H4" s="371"/>
      <c r="I4" s="371"/>
      <c r="J4" s="371"/>
      <c r="K4" s="371"/>
      <c r="L4" s="371"/>
      <c r="M4" s="371"/>
      <c r="N4" s="371"/>
      <c r="O4" s="193"/>
      <c r="P4" s="194"/>
    </row>
    <row r="5" spans="1:19" s="197" customFormat="1" ht="18" thickBot="1">
      <c r="A5" s="195"/>
      <c r="B5" s="372" t="s">
        <v>3</v>
      </c>
      <c r="C5" s="373"/>
      <c r="D5" s="373"/>
      <c r="E5" s="373"/>
      <c r="F5" s="373"/>
      <c r="G5" s="373"/>
      <c r="H5" s="373"/>
      <c r="I5" s="373"/>
      <c r="J5" s="373"/>
      <c r="K5" s="373"/>
      <c r="L5" s="373"/>
      <c r="M5" s="373"/>
      <c r="N5" s="373"/>
      <c r="O5" s="374"/>
      <c r="P5" s="196"/>
    </row>
    <row r="6" spans="1:19" s="208" customFormat="1" ht="49" thickBot="1">
      <c r="A6" s="198"/>
      <c r="B6" s="199" t="s">
        <v>5</v>
      </c>
      <c r="C6" s="200" t="s">
        <v>6</v>
      </c>
      <c r="D6" s="201" t="s">
        <v>7</v>
      </c>
      <c r="E6" s="25" t="s">
        <v>8</v>
      </c>
      <c r="F6" s="202" t="s">
        <v>9</v>
      </c>
      <c r="G6" s="26" t="s">
        <v>615</v>
      </c>
      <c r="H6" s="201" t="s">
        <v>11</v>
      </c>
      <c r="I6" s="201" t="s">
        <v>616</v>
      </c>
      <c r="J6" s="203" t="s">
        <v>617</v>
      </c>
      <c r="K6" s="27" t="s">
        <v>12</v>
      </c>
      <c r="L6" s="27" t="s">
        <v>13</v>
      </c>
      <c r="M6" s="204"/>
      <c r="N6" s="205" t="s">
        <v>618</v>
      </c>
      <c r="O6" s="206" t="s">
        <v>619</v>
      </c>
      <c r="P6" s="207"/>
      <c r="Q6" s="29"/>
      <c r="R6" s="29"/>
    </row>
    <row r="7" spans="1:19" s="36" customFormat="1" ht="17">
      <c r="A7" s="209" t="s">
        <v>620</v>
      </c>
      <c r="B7" s="210"/>
      <c r="C7" s="211"/>
      <c r="D7" s="212"/>
      <c r="E7" s="212"/>
      <c r="F7" s="212"/>
      <c r="G7" s="212"/>
      <c r="H7" s="212"/>
      <c r="I7" s="212"/>
      <c r="J7" s="86"/>
      <c r="K7" s="86"/>
      <c r="L7" s="86"/>
      <c r="M7" s="213"/>
      <c r="N7" s="212"/>
      <c r="O7" s="214"/>
      <c r="P7" s="215"/>
    </row>
    <row r="8" spans="1:19" s="36" customFormat="1" ht="17">
      <c r="A8" s="57" t="s">
        <v>621</v>
      </c>
      <c r="B8" s="127" t="s">
        <v>622</v>
      </c>
      <c r="C8" s="45" t="s">
        <v>623</v>
      </c>
      <c r="D8" s="45" t="s">
        <v>624</v>
      </c>
      <c r="E8" s="46" t="s">
        <v>190</v>
      </c>
      <c r="F8" s="46" t="s">
        <v>625</v>
      </c>
      <c r="G8" s="45" t="s">
        <v>626</v>
      </c>
      <c r="H8" s="45" t="s">
        <v>623</v>
      </c>
      <c r="I8" s="216">
        <f>J8/1.2</f>
        <v>1.825</v>
      </c>
      <c r="J8" s="217">
        <v>2.19</v>
      </c>
      <c r="K8" s="217">
        <f>(I8*P8)+I8</f>
        <v>3.7427651954443744</v>
      </c>
      <c r="L8" s="217">
        <v>2.2775999999999996</v>
      </c>
      <c r="M8" s="218">
        <f>L8/J8</f>
        <v>1.0399999999999998</v>
      </c>
      <c r="N8" s="55" t="s">
        <v>627</v>
      </c>
      <c r="O8" s="219"/>
      <c r="P8" s="220">
        <f>AVERAGE(M8:M40)</f>
        <v>1.0508302440791093</v>
      </c>
      <c r="R8" s="221"/>
      <c r="S8" s="52"/>
    </row>
    <row r="9" spans="1:19" s="36" customFormat="1" ht="17">
      <c r="A9" s="57" t="s">
        <v>628</v>
      </c>
      <c r="B9" s="127" t="s">
        <v>629</v>
      </c>
      <c r="C9" s="45" t="s">
        <v>623</v>
      </c>
      <c r="D9" s="45" t="s">
        <v>624</v>
      </c>
      <c r="E9" s="46" t="s">
        <v>190</v>
      </c>
      <c r="F9" s="46" t="s">
        <v>625</v>
      </c>
      <c r="G9" s="45" t="s">
        <v>626</v>
      </c>
      <c r="H9" s="45" t="s">
        <v>623</v>
      </c>
      <c r="I9" s="216">
        <f t="shared" ref="I9:I42" si="0">J9/1.2</f>
        <v>2.4833333333333334</v>
      </c>
      <c r="J9" s="217">
        <v>2.98</v>
      </c>
      <c r="K9" s="217">
        <f t="shared" ref="K9:K39" si="1">(I9*P9)+I9</f>
        <v>2.4833333333333334</v>
      </c>
      <c r="L9" s="217">
        <v>3.0992000000000002</v>
      </c>
      <c r="M9" s="218">
        <f t="shared" ref="M9:M60" si="2">L9/J9</f>
        <v>1.04</v>
      </c>
      <c r="N9" s="55" t="s">
        <v>627</v>
      </c>
      <c r="O9" s="219"/>
      <c r="P9" s="220"/>
      <c r="R9" s="221"/>
      <c r="S9" s="52"/>
    </row>
    <row r="10" spans="1:19" s="36" customFormat="1" ht="17">
      <c r="A10" s="57" t="s">
        <v>630</v>
      </c>
      <c r="B10" s="127" t="s">
        <v>631</v>
      </c>
      <c r="C10" s="45" t="s">
        <v>623</v>
      </c>
      <c r="D10" s="45" t="s">
        <v>624</v>
      </c>
      <c r="E10" s="46" t="s">
        <v>190</v>
      </c>
      <c r="F10" s="46" t="s">
        <v>625</v>
      </c>
      <c r="G10" s="45" t="s">
        <v>626</v>
      </c>
      <c r="H10" s="45" t="s">
        <v>623</v>
      </c>
      <c r="I10" s="216">
        <f t="shared" si="0"/>
        <v>2.625</v>
      </c>
      <c r="J10" s="217">
        <v>3.15</v>
      </c>
      <c r="K10" s="217">
        <f t="shared" si="1"/>
        <v>2.625</v>
      </c>
      <c r="L10" s="217">
        <v>3.2759999999999998</v>
      </c>
      <c r="M10" s="218">
        <f t="shared" si="2"/>
        <v>1.04</v>
      </c>
      <c r="N10" s="55" t="s">
        <v>627</v>
      </c>
      <c r="O10" s="219"/>
      <c r="P10" s="220"/>
      <c r="R10" s="221"/>
      <c r="S10" s="52"/>
    </row>
    <row r="11" spans="1:19" s="36" customFormat="1" ht="17">
      <c r="A11" s="57" t="s">
        <v>632</v>
      </c>
      <c r="B11" s="127" t="s">
        <v>633</v>
      </c>
      <c r="C11" s="45" t="s">
        <v>623</v>
      </c>
      <c r="D11" s="45" t="s">
        <v>624</v>
      </c>
      <c r="E11" s="46" t="s">
        <v>190</v>
      </c>
      <c r="F11" s="46" t="s">
        <v>625</v>
      </c>
      <c r="G11" s="45" t="s">
        <v>626</v>
      </c>
      <c r="H11" s="45" t="s">
        <v>623</v>
      </c>
      <c r="I11" s="216">
        <f t="shared" si="0"/>
        <v>3.1833333333333331</v>
      </c>
      <c r="J11" s="217">
        <v>3.82</v>
      </c>
      <c r="K11" s="217">
        <f t="shared" si="1"/>
        <v>3.1833333333333331</v>
      </c>
      <c r="L11" s="217">
        <v>3.9727999999999999</v>
      </c>
      <c r="M11" s="218">
        <f t="shared" si="2"/>
        <v>1.04</v>
      </c>
      <c r="N11" s="55" t="s">
        <v>627</v>
      </c>
      <c r="O11" s="219"/>
      <c r="P11" s="220"/>
      <c r="R11" s="221"/>
      <c r="S11" s="52"/>
    </row>
    <row r="12" spans="1:19" s="36" customFormat="1" ht="17">
      <c r="A12" s="57" t="s">
        <v>634</v>
      </c>
      <c r="B12" s="127" t="s">
        <v>635</v>
      </c>
      <c r="C12" s="45" t="s">
        <v>623</v>
      </c>
      <c r="D12" s="45" t="s">
        <v>624</v>
      </c>
      <c r="E12" s="46" t="s">
        <v>190</v>
      </c>
      <c r="F12" s="46" t="s">
        <v>625</v>
      </c>
      <c r="G12" s="45" t="s">
        <v>626</v>
      </c>
      <c r="H12" s="45" t="s">
        <v>623</v>
      </c>
      <c r="I12" s="216">
        <f t="shared" si="0"/>
        <v>3.9083333333333337</v>
      </c>
      <c r="J12" s="217">
        <v>4.6900000000000004</v>
      </c>
      <c r="K12" s="217">
        <f t="shared" si="1"/>
        <v>3.9083333333333337</v>
      </c>
      <c r="L12" s="217">
        <v>4.8776000000000002</v>
      </c>
      <c r="M12" s="218">
        <f t="shared" si="2"/>
        <v>1.04</v>
      </c>
      <c r="N12" s="55" t="s">
        <v>627</v>
      </c>
      <c r="O12" s="219"/>
      <c r="P12" s="220"/>
      <c r="R12" s="221"/>
      <c r="S12" s="52"/>
    </row>
    <row r="13" spans="1:19" s="36" customFormat="1" ht="17">
      <c r="A13" s="57" t="s">
        <v>636</v>
      </c>
      <c r="B13" s="127" t="s">
        <v>637</v>
      </c>
      <c r="C13" s="45" t="s">
        <v>169</v>
      </c>
      <c r="D13" s="45" t="s">
        <v>183</v>
      </c>
      <c r="E13" s="46" t="s">
        <v>149</v>
      </c>
      <c r="F13" s="46"/>
      <c r="G13" s="45" t="s">
        <v>638</v>
      </c>
      <c r="H13" s="46">
        <v>1</v>
      </c>
      <c r="I13" s="216">
        <f t="shared" si="0"/>
        <v>5.791666666666667</v>
      </c>
      <c r="J13" s="217">
        <v>6.95</v>
      </c>
      <c r="K13" s="217">
        <f t="shared" si="1"/>
        <v>5.791666666666667</v>
      </c>
      <c r="L13" s="217">
        <v>7.8535000000000004</v>
      </c>
      <c r="M13" s="218">
        <f t="shared" si="2"/>
        <v>1.1300000000000001</v>
      </c>
      <c r="N13" s="55" t="s">
        <v>639</v>
      </c>
      <c r="O13" s="219"/>
      <c r="P13" s="220"/>
      <c r="R13" s="221"/>
      <c r="S13" s="52"/>
    </row>
    <row r="14" spans="1:19" s="36" customFormat="1" ht="17">
      <c r="A14" s="57" t="s">
        <v>640</v>
      </c>
      <c r="B14" s="127" t="s">
        <v>641</v>
      </c>
      <c r="C14" s="45" t="s">
        <v>169</v>
      </c>
      <c r="D14" s="45" t="s">
        <v>642</v>
      </c>
      <c r="E14" s="46" t="s">
        <v>22</v>
      </c>
      <c r="F14" s="46"/>
      <c r="G14" s="45" t="s">
        <v>643</v>
      </c>
      <c r="H14" s="46">
        <v>1</v>
      </c>
      <c r="I14" s="216">
        <f t="shared" si="0"/>
        <v>2.2416666666666667</v>
      </c>
      <c r="J14" s="217">
        <v>2.69</v>
      </c>
      <c r="K14" s="217">
        <v>2.2949999999999999</v>
      </c>
      <c r="L14" s="217">
        <v>2.72228</v>
      </c>
      <c r="M14" s="218">
        <f t="shared" si="2"/>
        <v>1.012</v>
      </c>
      <c r="N14" s="55" t="s">
        <v>644</v>
      </c>
      <c r="O14" s="219"/>
      <c r="P14" s="220"/>
      <c r="R14" s="221"/>
      <c r="S14" s="52"/>
    </row>
    <row r="15" spans="1:19" s="36" customFormat="1" ht="17">
      <c r="A15" s="57" t="s">
        <v>645</v>
      </c>
      <c r="B15" s="127" t="s">
        <v>646</v>
      </c>
      <c r="C15" s="45" t="s">
        <v>169</v>
      </c>
      <c r="D15" s="45" t="s">
        <v>647</v>
      </c>
      <c r="E15" s="46" t="s">
        <v>22</v>
      </c>
      <c r="F15" s="46"/>
      <c r="G15" s="45" t="s">
        <v>648</v>
      </c>
      <c r="H15" s="46">
        <v>1</v>
      </c>
      <c r="I15" s="216">
        <f t="shared" si="0"/>
        <v>1.1000000000000001</v>
      </c>
      <c r="J15" s="217">
        <v>1.32</v>
      </c>
      <c r="K15" s="217">
        <v>1.27</v>
      </c>
      <c r="L15" s="217">
        <v>1.4388000000000001</v>
      </c>
      <c r="M15" s="218">
        <f t="shared" si="2"/>
        <v>1.0900000000000001</v>
      </c>
      <c r="N15" s="55" t="s">
        <v>644</v>
      </c>
      <c r="O15" s="219"/>
      <c r="P15" s="220"/>
      <c r="R15" s="221"/>
      <c r="S15" s="52"/>
    </row>
    <row r="16" spans="1:19" s="36" customFormat="1" ht="17">
      <c r="A16" s="57" t="s">
        <v>649</v>
      </c>
      <c r="B16" s="127" t="s">
        <v>650</v>
      </c>
      <c r="C16" s="45"/>
      <c r="D16" s="45" t="s">
        <v>651</v>
      </c>
      <c r="E16" s="45" t="s">
        <v>149</v>
      </c>
      <c r="F16" s="46"/>
      <c r="G16" s="45" t="s">
        <v>652</v>
      </c>
      <c r="H16" s="46">
        <v>1</v>
      </c>
      <c r="I16" s="216">
        <f t="shared" si="0"/>
        <v>1.05</v>
      </c>
      <c r="J16" s="217">
        <v>1.26</v>
      </c>
      <c r="K16" s="217">
        <f t="shared" si="1"/>
        <v>1.05</v>
      </c>
      <c r="L16" s="217">
        <v>1.4112000000000002</v>
      </c>
      <c r="M16" s="218">
        <f t="shared" si="2"/>
        <v>1.1200000000000001</v>
      </c>
      <c r="N16" s="55" t="s">
        <v>303</v>
      </c>
      <c r="O16" s="219"/>
      <c r="P16" s="220"/>
      <c r="R16" s="221"/>
      <c r="S16" s="52"/>
    </row>
    <row r="17" spans="1:23" s="36" customFormat="1" ht="25" customHeight="1">
      <c r="A17" s="57" t="s">
        <v>653</v>
      </c>
      <c r="B17" s="127" t="s">
        <v>654</v>
      </c>
      <c r="C17" s="45"/>
      <c r="D17" s="45" t="s">
        <v>655</v>
      </c>
      <c r="E17" s="45" t="s">
        <v>22</v>
      </c>
      <c r="F17" s="46"/>
      <c r="G17" s="45" t="s">
        <v>656</v>
      </c>
      <c r="H17" s="46">
        <v>1</v>
      </c>
      <c r="I17" s="216">
        <f t="shared" si="0"/>
        <v>23.266666666666669</v>
      </c>
      <c r="J17" s="217">
        <v>27.92</v>
      </c>
      <c r="K17" s="217">
        <f t="shared" si="1"/>
        <v>23.266666666666669</v>
      </c>
      <c r="L17" s="217">
        <v>29.595200000000002</v>
      </c>
      <c r="M17" s="218">
        <f t="shared" si="2"/>
        <v>1.06</v>
      </c>
      <c r="N17" s="55" t="s">
        <v>657</v>
      </c>
      <c r="O17" s="219"/>
      <c r="P17" s="220"/>
      <c r="R17" s="221"/>
      <c r="S17" s="52"/>
    </row>
    <row r="18" spans="1:23" s="36" customFormat="1" ht="25" customHeight="1">
      <c r="A18" s="57" t="s">
        <v>658</v>
      </c>
      <c r="B18" s="128" t="s">
        <v>659</v>
      </c>
      <c r="C18" s="88" t="s">
        <v>169</v>
      </c>
      <c r="D18" s="88" t="s">
        <v>655</v>
      </c>
      <c r="E18" s="88" t="s">
        <v>149</v>
      </c>
      <c r="F18" s="46"/>
      <c r="G18" s="45" t="s">
        <v>660</v>
      </c>
      <c r="H18" s="89">
        <v>1</v>
      </c>
      <c r="I18" s="216">
        <f t="shared" si="0"/>
        <v>2.9583333333333335</v>
      </c>
      <c r="J18" s="217">
        <v>3.55</v>
      </c>
      <c r="K18" s="217">
        <f t="shared" si="1"/>
        <v>2.9583333333333335</v>
      </c>
      <c r="L18" s="217">
        <v>3.7984999999999998</v>
      </c>
      <c r="M18" s="218">
        <f t="shared" si="2"/>
        <v>1.07</v>
      </c>
      <c r="N18" s="55" t="s">
        <v>481</v>
      </c>
      <c r="O18" s="219"/>
      <c r="P18" s="220"/>
    </row>
    <row r="19" spans="1:23" s="36" customFormat="1" ht="25" customHeight="1">
      <c r="A19" s="57" t="s">
        <v>658</v>
      </c>
      <c r="B19" s="222"/>
      <c r="C19" s="55"/>
      <c r="D19" s="45"/>
      <c r="E19" s="45"/>
      <c r="F19" s="45"/>
      <c r="G19" s="45"/>
      <c r="H19" s="45"/>
      <c r="I19" s="216"/>
      <c r="J19" s="171"/>
      <c r="K19" s="217"/>
      <c r="L19" s="171"/>
      <c r="M19" s="218"/>
      <c r="N19" s="55" t="s">
        <v>481</v>
      </c>
      <c r="O19" s="219"/>
      <c r="P19" s="220"/>
    </row>
    <row r="20" spans="1:23" s="36" customFormat="1" ht="25" customHeight="1">
      <c r="A20" s="57" t="s">
        <v>661</v>
      </c>
      <c r="B20" s="127" t="s">
        <v>662</v>
      </c>
      <c r="C20" s="45"/>
      <c r="D20" s="45" t="s">
        <v>624</v>
      </c>
      <c r="E20" s="45" t="s">
        <v>190</v>
      </c>
      <c r="F20" s="46" t="s">
        <v>625</v>
      </c>
      <c r="G20" s="45" t="s">
        <v>663</v>
      </c>
      <c r="H20" s="46">
        <v>1</v>
      </c>
      <c r="I20" s="216">
        <f t="shared" si="0"/>
        <v>14.566666666666668</v>
      </c>
      <c r="J20" s="217">
        <v>17.48</v>
      </c>
      <c r="K20" s="217">
        <f t="shared" si="1"/>
        <v>14.566666666666668</v>
      </c>
      <c r="L20" s="217">
        <v>18.5288</v>
      </c>
      <c r="M20" s="218">
        <f t="shared" si="2"/>
        <v>1.06</v>
      </c>
      <c r="N20" s="55" t="s">
        <v>664</v>
      </c>
      <c r="O20" s="219"/>
      <c r="P20" s="220"/>
      <c r="R20" s="221"/>
      <c r="S20" s="52"/>
    </row>
    <row r="21" spans="1:23" s="36" customFormat="1" ht="25" customHeight="1">
      <c r="A21" s="57" t="s">
        <v>665</v>
      </c>
      <c r="B21" s="127" t="s">
        <v>666</v>
      </c>
      <c r="C21" s="45"/>
      <c r="D21" s="45" t="s">
        <v>554</v>
      </c>
      <c r="E21" s="45" t="s">
        <v>22</v>
      </c>
      <c r="F21" s="46" t="s">
        <v>667</v>
      </c>
      <c r="G21" s="45" t="s">
        <v>668</v>
      </c>
      <c r="H21" s="46">
        <v>1</v>
      </c>
      <c r="I21" s="216">
        <f t="shared" si="0"/>
        <v>4.1333333333333337</v>
      </c>
      <c r="J21" s="217">
        <v>4.96</v>
      </c>
      <c r="K21" s="217">
        <v>4.59</v>
      </c>
      <c r="L21" s="217">
        <v>5.8032000000000004</v>
      </c>
      <c r="M21" s="218">
        <f t="shared" si="2"/>
        <v>1.1700000000000002</v>
      </c>
      <c r="N21" s="55" t="s">
        <v>644</v>
      </c>
      <c r="O21" s="219"/>
      <c r="P21" s="220"/>
      <c r="R21" s="221"/>
      <c r="S21" s="52"/>
    </row>
    <row r="22" spans="1:23" s="36" customFormat="1" ht="25" customHeight="1">
      <c r="A22" s="57" t="s">
        <v>669</v>
      </c>
      <c r="B22" s="127" t="s">
        <v>670</v>
      </c>
      <c r="C22" s="45"/>
      <c r="D22" s="45" t="s">
        <v>554</v>
      </c>
      <c r="E22" s="45" t="s">
        <v>22</v>
      </c>
      <c r="F22" s="46" t="s">
        <v>667</v>
      </c>
      <c r="G22" s="45" t="s">
        <v>668</v>
      </c>
      <c r="H22" s="46">
        <v>1</v>
      </c>
      <c r="I22" s="216">
        <f t="shared" si="0"/>
        <v>27.650000000000002</v>
      </c>
      <c r="J22" s="217">
        <v>33.18</v>
      </c>
      <c r="K22" s="217">
        <v>28.35</v>
      </c>
      <c r="L22" s="217">
        <v>37.493400000000001</v>
      </c>
      <c r="M22" s="218">
        <f t="shared" si="2"/>
        <v>1.1300000000000001</v>
      </c>
      <c r="N22" s="55" t="s">
        <v>671</v>
      </c>
      <c r="O22" s="219"/>
      <c r="P22" s="220"/>
      <c r="R22" s="221"/>
      <c r="S22" s="52"/>
    </row>
    <row r="23" spans="1:23" s="36" customFormat="1" ht="21.75" customHeight="1">
      <c r="A23" s="223" t="s">
        <v>672</v>
      </c>
      <c r="B23" s="156"/>
      <c r="C23" s="224"/>
      <c r="D23" s="88"/>
      <c r="E23" s="88"/>
      <c r="F23" s="88"/>
      <c r="G23" s="45"/>
      <c r="H23" s="88"/>
      <c r="I23" s="216"/>
      <c r="J23" s="225"/>
      <c r="K23" s="138"/>
      <c r="L23" s="225"/>
      <c r="M23" s="218"/>
      <c r="N23" s="88"/>
      <c r="O23" s="219"/>
      <c r="P23" s="220"/>
    </row>
    <row r="24" spans="1:23" s="36" customFormat="1" ht="25" customHeight="1">
      <c r="A24" s="57" t="s">
        <v>673</v>
      </c>
      <c r="B24" s="127" t="s">
        <v>674</v>
      </c>
      <c r="C24" s="226" t="s">
        <v>675</v>
      </c>
      <c r="D24" s="45" t="s">
        <v>532</v>
      </c>
      <c r="E24" s="46" t="s">
        <v>149</v>
      </c>
      <c r="F24" s="46"/>
      <c r="G24" s="45" t="s">
        <v>676</v>
      </c>
      <c r="H24" s="46" t="s">
        <v>677</v>
      </c>
      <c r="I24" s="216">
        <f t="shared" si="0"/>
        <v>0.87083333333333335</v>
      </c>
      <c r="J24" s="217">
        <v>1.0449999999999999</v>
      </c>
      <c r="K24" s="217">
        <f t="shared" si="1"/>
        <v>0.87083333333333335</v>
      </c>
      <c r="L24" s="217">
        <v>1.0449999999999999</v>
      </c>
      <c r="M24" s="218">
        <f t="shared" si="2"/>
        <v>1</v>
      </c>
      <c r="N24" s="55" t="s">
        <v>257</v>
      </c>
      <c r="O24" s="219"/>
      <c r="P24" s="220"/>
      <c r="R24" s="221"/>
      <c r="S24" s="52"/>
    </row>
    <row r="25" spans="1:23" s="36" customFormat="1" ht="25" customHeight="1">
      <c r="A25" s="57" t="s">
        <v>678</v>
      </c>
      <c r="B25" s="222" t="s">
        <v>679</v>
      </c>
      <c r="C25" s="227" t="s">
        <v>680</v>
      </c>
      <c r="D25" s="45" t="s">
        <v>681</v>
      </c>
      <c r="E25" s="45" t="s">
        <v>316</v>
      </c>
      <c r="F25" s="45"/>
      <c r="G25" s="45" t="s">
        <v>682</v>
      </c>
      <c r="H25" s="45"/>
      <c r="I25" s="216">
        <f t="shared" si="0"/>
        <v>0</v>
      </c>
      <c r="J25" s="171"/>
      <c r="K25" s="217">
        <v>2.0299999999999998</v>
      </c>
      <c r="L25" s="217">
        <v>2.4359999999999995</v>
      </c>
      <c r="M25" s="218"/>
      <c r="N25" s="55" t="s">
        <v>683</v>
      </c>
      <c r="O25" s="219"/>
      <c r="P25" s="220"/>
      <c r="R25" s="221"/>
      <c r="S25" s="52"/>
    </row>
    <row r="26" spans="1:23" s="36" customFormat="1" ht="25" customHeight="1">
      <c r="A26" s="57" t="s">
        <v>684</v>
      </c>
      <c r="B26" s="222" t="s">
        <v>685</v>
      </c>
      <c r="C26" s="227" t="s">
        <v>686</v>
      </c>
      <c r="D26" s="228" t="s">
        <v>687</v>
      </c>
      <c r="E26" s="45" t="s">
        <v>316</v>
      </c>
      <c r="F26" s="45"/>
      <c r="G26" s="45" t="s">
        <v>682</v>
      </c>
      <c r="H26" s="45"/>
      <c r="I26" s="216">
        <f t="shared" si="0"/>
        <v>0</v>
      </c>
      <c r="J26" s="171"/>
      <c r="K26" s="217">
        <v>0.99</v>
      </c>
      <c r="L26" s="217">
        <v>1.1879999999999999</v>
      </c>
      <c r="M26" s="218"/>
      <c r="N26" s="55" t="s">
        <v>683</v>
      </c>
      <c r="O26" s="219"/>
      <c r="P26" s="220"/>
      <c r="R26" s="221"/>
      <c r="S26" s="52"/>
    </row>
    <row r="27" spans="1:23" s="107" customFormat="1" ht="25" customHeight="1">
      <c r="A27" s="57" t="s">
        <v>688</v>
      </c>
      <c r="B27" s="127" t="s">
        <v>689</v>
      </c>
      <c r="C27" s="45" t="s">
        <v>690</v>
      </c>
      <c r="D27" s="45" t="s">
        <v>543</v>
      </c>
      <c r="E27" s="46" t="s">
        <v>190</v>
      </c>
      <c r="F27" s="46"/>
      <c r="G27" s="45" t="s">
        <v>682</v>
      </c>
      <c r="H27" s="46">
        <v>1</v>
      </c>
      <c r="I27" s="216">
        <f t="shared" si="0"/>
        <v>1.8500000000000003</v>
      </c>
      <c r="J27" s="217">
        <v>2.2200000000000002</v>
      </c>
      <c r="K27" s="217">
        <v>1.89</v>
      </c>
      <c r="L27" s="217">
        <v>2.2866000000000004</v>
      </c>
      <c r="M27" s="218">
        <f t="shared" si="2"/>
        <v>1.03</v>
      </c>
      <c r="N27" s="55" t="s">
        <v>683</v>
      </c>
      <c r="O27" s="229"/>
      <c r="P27" s="220"/>
      <c r="Q27" s="36"/>
      <c r="R27" s="221"/>
      <c r="S27" s="52"/>
      <c r="T27" s="36"/>
      <c r="U27" s="36"/>
      <c r="V27" s="36"/>
      <c r="W27" s="36"/>
    </row>
    <row r="28" spans="1:23" s="107" customFormat="1" ht="25" customHeight="1">
      <c r="A28" s="57" t="s">
        <v>691</v>
      </c>
      <c r="B28" s="156" t="s">
        <v>692</v>
      </c>
      <c r="C28" s="45" t="s">
        <v>690</v>
      </c>
      <c r="D28" s="55" t="s">
        <v>543</v>
      </c>
      <c r="E28" s="55" t="s">
        <v>190</v>
      </c>
      <c r="F28" s="55"/>
      <c r="G28" s="45" t="s">
        <v>682</v>
      </c>
      <c r="H28" s="55"/>
      <c r="I28" s="216">
        <f t="shared" si="0"/>
        <v>1.8500000000000003</v>
      </c>
      <c r="J28" s="171">
        <v>2.2200000000000002</v>
      </c>
      <c r="K28" s="217">
        <v>1.89</v>
      </c>
      <c r="L28" s="217">
        <v>2.2866000000000004</v>
      </c>
      <c r="M28" s="218">
        <f t="shared" si="2"/>
        <v>1.03</v>
      </c>
      <c r="N28" s="55" t="s">
        <v>683</v>
      </c>
      <c r="O28" s="229"/>
      <c r="P28" s="220"/>
      <c r="Q28" s="36"/>
      <c r="R28" s="221"/>
      <c r="S28" s="52"/>
      <c r="T28" s="36"/>
      <c r="U28" s="36"/>
      <c r="V28" s="36"/>
      <c r="W28" s="36"/>
    </row>
    <row r="29" spans="1:23" s="36" customFormat="1" ht="25" customHeight="1">
      <c r="A29" s="139" t="s">
        <v>530</v>
      </c>
      <c r="B29" s="88" t="s">
        <v>531</v>
      </c>
      <c r="C29" s="88"/>
      <c r="D29" s="88" t="s">
        <v>532</v>
      </c>
      <c r="E29" s="89" t="s">
        <v>149</v>
      </c>
      <c r="F29" s="89"/>
      <c r="G29" s="45" t="s">
        <v>533</v>
      </c>
      <c r="H29" s="45">
        <v>1</v>
      </c>
      <c r="I29" s="216">
        <f t="shared" si="0"/>
        <v>0</v>
      </c>
      <c r="J29" s="217"/>
      <c r="K29" s="217">
        <v>0.65</v>
      </c>
      <c r="L29" s="217">
        <v>0.78</v>
      </c>
      <c r="M29" s="218"/>
      <c r="N29" s="55" t="s">
        <v>481</v>
      </c>
      <c r="O29" s="219"/>
      <c r="P29" s="220"/>
      <c r="R29" s="221"/>
      <c r="S29" s="52"/>
    </row>
    <row r="30" spans="1:23" s="36" customFormat="1" ht="25" customHeight="1">
      <c r="A30" s="139" t="s">
        <v>534</v>
      </c>
      <c r="B30" s="136" t="s">
        <v>535</v>
      </c>
      <c r="C30" s="55" t="s">
        <v>536</v>
      </c>
      <c r="D30" s="55" t="s">
        <v>391</v>
      </c>
      <c r="E30" s="55" t="s">
        <v>149</v>
      </c>
      <c r="F30" s="55"/>
      <c r="G30" s="45" t="s">
        <v>537</v>
      </c>
      <c r="H30" s="55">
        <v>1</v>
      </c>
      <c r="I30" s="216">
        <f t="shared" si="0"/>
        <v>0</v>
      </c>
      <c r="J30" s="171"/>
      <c r="K30" s="217">
        <v>0.57499999999999996</v>
      </c>
      <c r="L30" s="217">
        <v>0.69</v>
      </c>
      <c r="M30" s="218"/>
      <c r="N30" s="55" t="s">
        <v>481</v>
      </c>
      <c r="O30" s="219"/>
      <c r="P30" s="220"/>
      <c r="R30" s="221"/>
      <c r="S30" s="52"/>
    </row>
    <row r="31" spans="1:23" s="36" customFormat="1" ht="25" customHeight="1">
      <c r="A31" s="139" t="s">
        <v>538</v>
      </c>
      <c r="B31" s="136" t="s">
        <v>539</v>
      </c>
      <c r="C31" s="55"/>
      <c r="D31" s="55" t="s">
        <v>391</v>
      </c>
      <c r="E31" s="55" t="s">
        <v>149</v>
      </c>
      <c r="F31" s="55"/>
      <c r="G31" s="45" t="s">
        <v>537</v>
      </c>
      <c r="H31" s="55">
        <v>1</v>
      </c>
      <c r="I31" s="216">
        <f t="shared" si="0"/>
        <v>0</v>
      </c>
      <c r="J31" s="171"/>
      <c r="K31" s="217">
        <v>0.33800000000000002</v>
      </c>
      <c r="L31" s="217">
        <v>0.39240000000000003</v>
      </c>
      <c r="M31" s="218"/>
      <c r="N31" s="55" t="s">
        <v>481</v>
      </c>
      <c r="O31" s="219"/>
      <c r="P31" s="220"/>
      <c r="R31" s="221"/>
      <c r="S31" s="52"/>
    </row>
    <row r="32" spans="1:23" s="36" customFormat="1" ht="25" customHeight="1">
      <c r="A32" s="57" t="s">
        <v>693</v>
      </c>
      <c r="B32" s="230" t="s">
        <v>694</v>
      </c>
      <c r="C32" s="45" t="s">
        <v>695</v>
      </c>
      <c r="D32" s="45" t="s">
        <v>696</v>
      </c>
      <c r="E32" s="46" t="s">
        <v>22</v>
      </c>
      <c r="F32" s="46"/>
      <c r="G32" s="45" t="s">
        <v>697</v>
      </c>
      <c r="H32" s="46">
        <v>1</v>
      </c>
      <c r="I32" s="216">
        <f t="shared" si="0"/>
        <v>2.375</v>
      </c>
      <c r="J32" s="217">
        <v>2.85</v>
      </c>
      <c r="K32" s="217">
        <v>2.04</v>
      </c>
      <c r="L32" s="217">
        <v>2.448</v>
      </c>
      <c r="M32" s="218">
        <f t="shared" si="2"/>
        <v>0.85894736842105257</v>
      </c>
      <c r="N32" s="55" t="s">
        <v>698</v>
      </c>
      <c r="O32" s="219"/>
      <c r="P32" s="220"/>
      <c r="R32" s="221"/>
      <c r="S32" s="52"/>
    </row>
    <row r="33" spans="1:19" s="36" customFormat="1" ht="17">
      <c r="A33" s="139" t="s">
        <v>699</v>
      </c>
      <c r="B33" s="127" t="s">
        <v>700</v>
      </c>
      <c r="C33" s="45" t="s">
        <v>701</v>
      </c>
      <c r="D33" s="45" t="s">
        <v>421</v>
      </c>
      <c r="E33" s="46" t="s">
        <v>190</v>
      </c>
      <c r="F33" s="46" t="s">
        <v>625</v>
      </c>
      <c r="G33" s="45" t="s">
        <v>702</v>
      </c>
      <c r="H33" s="46">
        <v>1</v>
      </c>
      <c r="I33" s="216">
        <f t="shared" si="0"/>
        <v>17.791666666666668</v>
      </c>
      <c r="J33" s="217">
        <v>21.35</v>
      </c>
      <c r="K33" s="217">
        <v>19.690000000000001</v>
      </c>
      <c r="L33" s="217">
        <v>23.698499999999999</v>
      </c>
      <c r="M33" s="218">
        <f t="shared" si="2"/>
        <v>1.1099999999999999</v>
      </c>
      <c r="N33" s="55" t="s">
        <v>521</v>
      </c>
      <c r="O33" s="219"/>
      <c r="P33" s="220"/>
      <c r="R33" s="221"/>
      <c r="S33" s="52"/>
    </row>
    <row r="34" spans="1:19" s="36" customFormat="1" ht="17">
      <c r="A34" s="57" t="s">
        <v>703</v>
      </c>
      <c r="B34" s="127" t="s">
        <v>704</v>
      </c>
      <c r="C34" s="45" t="s">
        <v>705</v>
      </c>
      <c r="D34" s="45" t="s">
        <v>687</v>
      </c>
      <c r="E34" s="46" t="s">
        <v>22</v>
      </c>
      <c r="F34" s="46" t="s">
        <v>625</v>
      </c>
      <c r="G34" s="45" t="s">
        <v>706</v>
      </c>
      <c r="H34" s="46">
        <v>1</v>
      </c>
      <c r="I34" s="216">
        <f t="shared" si="0"/>
        <v>0.38333333333333336</v>
      </c>
      <c r="J34" s="217">
        <v>0.46</v>
      </c>
      <c r="K34" s="217">
        <f t="shared" si="1"/>
        <v>0.38333333333333336</v>
      </c>
      <c r="L34" s="217">
        <v>0.50140000000000007</v>
      </c>
      <c r="M34" s="218">
        <f t="shared" si="2"/>
        <v>1.0900000000000001</v>
      </c>
      <c r="N34" s="55" t="s">
        <v>683</v>
      </c>
      <c r="O34" s="219"/>
      <c r="P34" s="220"/>
      <c r="R34" s="221"/>
      <c r="S34" s="52"/>
    </row>
    <row r="35" spans="1:19" s="36" customFormat="1" ht="17">
      <c r="A35" s="57" t="s">
        <v>703</v>
      </c>
      <c r="B35" s="127" t="s">
        <v>707</v>
      </c>
      <c r="C35" s="45" t="s">
        <v>708</v>
      </c>
      <c r="D35" s="45" t="s">
        <v>687</v>
      </c>
      <c r="E35" s="46" t="s">
        <v>22</v>
      </c>
      <c r="F35" s="46" t="s">
        <v>625</v>
      </c>
      <c r="G35" s="45" t="s">
        <v>709</v>
      </c>
      <c r="H35" s="46">
        <v>1</v>
      </c>
      <c r="I35" s="216">
        <f t="shared" si="0"/>
        <v>2.1166666666666667</v>
      </c>
      <c r="J35" s="217">
        <v>2.54</v>
      </c>
      <c r="K35" s="217">
        <f t="shared" si="1"/>
        <v>2.1166666666666667</v>
      </c>
      <c r="L35" s="217">
        <v>2.6415999999999999</v>
      </c>
      <c r="M35" s="218">
        <f t="shared" si="2"/>
        <v>1.04</v>
      </c>
      <c r="N35" s="55" t="s">
        <v>683</v>
      </c>
      <c r="O35" s="219"/>
      <c r="P35" s="220"/>
      <c r="R35" s="221"/>
      <c r="S35" s="52"/>
    </row>
    <row r="36" spans="1:19" s="36" customFormat="1" ht="17">
      <c r="A36" s="57" t="s">
        <v>710</v>
      </c>
      <c r="B36" s="127" t="s">
        <v>711</v>
      </c>
      <c r="C36" s="45" t="s">
        <v>712</v>
      </c>
      <c r="D36" s="45" t="s">
        <v>687</v>
      </c>
      <c r="E36" s="46" t="s">
        <v>22</v>
      </c>
      <c r="F36" s="46"/>
      <c r="G36" s="45">
        <v>428</v>
      </c>
      <c r="H36" s="46">
        <v>1</v>
      </c>
      <c r="I36" s="216">
        <f t="shared" si="0"/>
        <v>3.6583333333333332</v>
      </c>
      <c r="J36" s="217">
        <v>4.3899999999999997</v>
      </c>
      <c r="K36" s="217">
        <f t="shared" si="1"/>
        <v>3.6583333333333332</v>
      </c>
      <c r="L36" s="217">
        <v>4.3899999999999997</v>
      </c>
      <c r="M36" s="218">
        <f t="shared" si="2"/>
        <v>1</v>
      </c>
      <c r="N36" s="55" t="s">
        <v>713</v>
      </c>
      <c r="O36" s="219"/>
      <c r="P36" s="220"/>
    </row>
    <row r="37" spans="1:19" s="36" customFormat="1" ht="17">
      <c r="A37" s="57" t="s">
        <v>714</v>
      </c>
      <c r="B37" s="127" t="s">
        <v>715</v>
      </c>
      <c r="C37" s="45"/>
      <c r="D37" s="45" t="s">
        <v>335</v>
      </c>
      <c r="E37" s="46" t="s">
        <v>22</v>
      </c>
      <c r="F37" s="46"/>
      <c r="G37" s="45" t="s">
        <v>716</v>
      </c>
      <c r="H37" s="46" t="s">
        <v>717</v>
      </c>
      <c r="I37" s="216">
        <f t="shared" si="0"/>
        <v>11.591666666666667</v>
      </c>
      <c r="J37" s="217">
        <v>13.91</v>
      </c>
      <c r="K37" s="217">
        <v>11.89</v>
      </c>
      <c r="L37" s="217">
        <v>14.605499999999999</v>
      </c>
      <c r="M37" s="218">
        <f t="shared" si="2"/>
        <v>1.05</v>
      </c>
      <c r="N37" s="55" t="s">
        <v>718</v>
      </c>
      <c r="O37" s="219"/>
      <c r="P37" s="220"/>
      <c r="R37" s="221"/>
      <c r="S37" s="52"/>
    </row>
    <row r="38" spans="1:19" s="36" customFormat="1" ht="17">
      <c r="A38" s="139" t="s">
        <v>719</v>
      </c>
      <c r="B38" s="127" t="s">
        <v>720</v>
      </c>
      <c r="C38" s="45"/>
      <c r="D38" s="45" t="s">
        <v>335</v>
      </c>
      <c r="E38" s="46" t="s">
        <v>22</v>
      </c>
      <c r="F38" s="46"/>
      <c r="G38" s="45">
        <v>505</v>
      </c>
      <c r="H38" s="46" t="s">
        <v>198</v>
      </c>
      <c r="I38" s="216">
        <f t="shared" si="0"/>
        <v>19.158333333333331</v>
      </c>
      <c r="J38" s="217">
        <v>22.99</v>
      </c>
      <c r="K38" s="217">
        <f t="shared" si="1"/>
        <v>19.158333333333331</v>
      </c>
      <c r="L38" s="217">
        <v>22.99</v>
      </c>
      <c r="M38" s="218">
        <f t="shared" si="2"/>
        <v>1</v>
      </c>
      <c r="N38" s="55" t="s">
        <v>444</v>
      </c>
      <c r="O38" s="219"/>
      <c r="P38" s="220"/>
    </row>
    <row r="39" spans="1:19" s="36" customFormat="1" ht="17">
      <c r="A39" s="139" t="s">
        <v>721</v>
      </c>
      <c r="B39" s="128" t="s">
        <v>722</v>
      </c>
      <c r="C39" s="88" t="s">
        <v>723</v>
      </c>
      <c r="D39" s="88" t="s">
        <v>724</v>
      </c>
      <c r="E39" s="89" t="s">
        <v>149</v>
      </c>
      <c r="F39" s="89"/>
      <c r="G39" s="45" t="s">
        <v>725</v>
      </c>
      <c r="H39" s="89" t="s">
        <v>217</v>
      </c>
      <c r="I39" s="216">
        <f t="shared" si="0"/>
        <v>12.733333333333333</v>
      </c>
      <c r="J39" s="217">
        <v>15.28</v>
      </c>
      <c r="K39" s="217">
        <f t="shared" si="1"/>
        <v>12.733333333333333</v>
      </c>
      <c r="L39" s="217">
        <v>16.349599999999999</v>
      </c>
      <c r="M39" s="218">
        <f t="shared" si="2"/>
        <v>1.07</v>
      </c>
      <c r="N39" s="55" t="s">
        <v>726</v>
      </c>
      <c r="O39" s="219"/>
      <c r="P39" s="220"/>
      <c r="R39" s="221"/>
      <c r="S39" s="52"/>
    </row>
    <row r="40" spans="1:19" s="36" customFormat="1" ht="17">
      <c r="A40" s="57" t="s">
        <v>727</v>
      </c>
      <c r="B40" s="127" t="s">
        <v>728</v>
      </c>
      <c r="C40" s="45" t="s">
        <v>729</v>
      </c>
      <c r="D40" s="45" t="s">
        <v>730</v>
      </c>
      <c r="E40" s="46" t="s">
        <v>149</v>
      </c>
      <c r="F40" s="46"/>
      <c r="G40" s="45" t="s">
        <v>731</v>
      </c>
      <c r="H40" s="46" t="s">
        <v>732</v>
      </c>
      <c r="I40" s="216">
        <f t="shared" si="0"/>
        <v>0.78249999999999997</v>
      </c>
      <c r="J40" s="217">
        <v>0.93899999999999995</v>
      </c>
      <c r="K40" s="217">
        <v>0.78300000000000003</v>
      </c>
      <c r="L40" s="217">
        <v>0.93959999999999999</v>
      </c>
      <c r="M40" s="218">
        <f t="shared" si="2"/>
        <v>1.0006389776357827</v>
      </c>
      <c r="N40" s="55" t="s">
        <v>733</v>
      </c>
      <c r="O40" s="219"/>
      <c r="P40" s="220"/>
      <c r="R40" s="221"/>
      <c r="S40" s="52"/>
    </row>
    <row r="41" spans="1:19" s="36" customFormat="1" ht="17">
      <c r="A41" s="57" t="s">
        <v>734</v>
      </c>
      <c r="B41" s="156" t="s">
        <v>735</v>
      </c>
      <c r="C41" s="227"/>
      <c r="D41" s="45"/>
      <c r="E41" s="45"/>
      <c r="F41" s="45"/>
      <c r="G41" s="45" t="s">
        <v>736</v>
      </c>
      <c r="H41" s="45" t="s">
        <v>198</v>
      </c>
      <c r="I41" s="216">
        <f t="shared" si="0"/>
        <v>0</v>
      </c>
      <c r="J41" s="171"/>
      <c r="K41" s="217">
        <v>7.45</v>
      </c>
      <c r="L41" s="217">
        <v>8.94</v>
      </c>
      <c r="M41" s="218"/>
      <c r="N41" s="55" t="s">
        <v>683</v>
      </c>
      <c r="O41" s="219" t="s">
        <v>737</v>
      </c>
      <c r="P41" s="220"/>
      <c r="R41" s="221"/>
      <c r="S41" s="52"/>
    </row>
    <row r="42" spans="1:19" s="36" customFormat="1" ht="17">
      <c r="A42" s="57" t="s">
        <v>738</v>
      </c>
      <c r="B42" s="156" t="s">
        <v>739</v>
      </c>
      <c r="C42" s="227" t="s">
        <v>740</v>
      </c>
      <c r="D42" s="45" t="s">
        <v>730</v>
      </c>
      <c r="E42" s="45" t="s">
        <v>149</v>
      </c>
      <c r="F42" s="45"/>
      <c r="G42" s="45" t="s">
        <v>741</v>
      </c>
      <c r="H42" s="45"/>
      <c r="I42" s="216">
        <f t="shared" si="0"/>
        <v>0</v>
      </c>
      <c r="J42" s="171"/>
      <c r="K42" s="217">
        <v>0.99</v>
      </c>
      <c r="L42" s="217">
        <v>1.1879999999999999</v>
      </c>
      <c r="M42" s="218"/>
      <c r="N42" s="55" t="s">
        <v>481</v>
      </c>
      <c r="O42" s="219"/>
      <c r="P42" s="220"/>
      <c r="R42" s="221"/>
      <c r="S42" s="52"/>
    </row>
    <row r="43" spans="1:19" s="107" customFormat="1" ht="17">
      <c r="A43" s="223" t="s">
        <v>742</v>
      </c>
      <c r="B43" s="231"/>
      <c r="C43" s="232"/>
      <c r="D43" s="148"/>
      <c r="E43" s="148"/>
      <c r="F43" s="148"/>
      <c r="G43" s="148"/>
      <c r="H43" s="148"/>
      <c r="I43" s="148"/>
      <c r="J43" s="233"/>
      <c r="K43" s="233"/>
      <c r="L43" s="233"/>
      <c r="M43" s="218"/>
      <c r="N43" s="148"/>
      <c r="O43" s="234"/>
      <c r="P43" s="220"/>
    </row>
    <row r="44" spans="1:19" s="107" customFormat="1" ht="24">
      <c r="A44" s="235" t="s">
        <v>743</v>
      </c>
      <c r="B44" s="231"/>
      <c r="C44" s="148"/>
      <c r="D44" s="148"/>
      <c r="E44" s="148"/>
      <c r="F44" s="148"/>
      <c r="G44" s="148"/>
      <c r="H44" s="148"/>
      <c r="I44" s="148"/>
      <c r="J44" s="233"/>
      <c r="K44" s="233"/>
      <c r="L44" s="233"/>
      <c r="M44" s="218"/>
      <c r="N44" s="148"/>
      <c r="O44" s="234"/>
      <c r="P44" s="215"/>
    </row>
    <row r="45" spans="1:19" s="107" customFormat="1" ht="17">
      <c r="A45" s="223" t="s">
        <v>744</v>
      </c>
      <c r="B45" s="231"/>
      <c r="C45" s="232"/>
      <c r="D45" s="148"/>
      <c r="E45" s="148"/>
      <c r="F45" s="148"/>
      <c r="G45" s="148"/>
      <c r="H45" s="148"/>
      <c r="I45" s="148"/>
      <c r="J45" s="233"/>
      <c r="K45" s="233"/>
      <c r="L45" s="233"/>
      <c r="M45" s="218"/>
      <c r="N45" s="148"/>
      <c r="O45" s="234"/>
      <c r="P45" s="215"/>
    </row>
    <row r="46" spans="1:19" s="107" customFormat="1" ht="24">
      <c r="A46" s="236" t="s">
        <v>745</v>
      </c>
      <c r="B46" s="231"/>
      <c r="C46" s="148"/>
      <c r="D46" s="148"/>
      <c r="E46" s="148"/>
      <c r="F46" s="148"/>
      <c r="G46" s="148"/>
      <c r="H46" s="148"/>
      <c r="I46" s="148"/>
      <c r="J46" s="233"/>
      <c r="K46" s="233"/>
      <c r="L46" s="233"/>
      <c r="M46" s="218"/>
      <c r="N46" s="148"/>
      <c r="O46" s="234"/>
      <c r="P46" s="215"/>
    </row>
    <row r="47" spans="1:19" s="36" customFormat="1" ht="17">
      <c r="A47" s="237" t="s">
        <v>492</v>
      </c>
      <c r="B47" s="238"/>
      <c r="C47" s="224"/>
      <c r="D47" s="88"/>
      <c r="E47" s="88"/>
      <c r="F47" s="88"/>
      <c r="G47" s="88"/>
      <c r="H47" s="88"/>
      <c r="I47" s="88"/>
      <c r="J47" s="225"/>
      <c r="K47" s="225"/>
      <c r="L47" s="225"/>
      <c r="M47" s="218"/>
      <c r="N47" s="88"/>
      <c r="O47" s="219"/>
      <c r="P47" s="215"/>
    </row>
    <row r="48" spans="1:19" s="36" customFormat="1" ht="17">
      <c r="A48" s="54" t="s">
        <v>746</v>
      </c>
      <c r="B48" s="127" t="s">
        <v>747</v>
      </c>
      <c r="C48" s="45" t="s">
        <v>748</v>
      </c>
      <c r="D48" s="45" t="s">
        <v>749</v>
      </c>
      <c r="E48" s="46" t="s">
        <v>22</v>
      </c>
      <c r="F48" s="46"/>
      <c r="G48" s="45" t="s">
        <v>750</v>
      </c>
      <c r="H48" s="46" t="s">
        <v>217</v>
      </c>
      <c r="I48" s="216">
        <f t="shared" ref="I48:I63" si="3">J48/1.2</f>
        <v>13.708333333333334</v>
      </c>
      <c r="J48" s="217">
        <v>16.45</v>
      </c>
      <c r="K48" s="217">
        <f>(I48*P48)+I48</f>
        <v>28.827570512820515</v>
      </c>
      <c r="L48" s="217">
        <v>18.094999999999999</v>
      </c>
      <c r="M48" s="218">
        <f t="shared" si="2"/>
        <v>1.1000000000000001</v>
      </c>
      <c r="N48" s="55" t="s">
        <v>683</v>
      </c>
      <c r="O48" s="219"/>
      <c r="P48" s="220">
        <f>AVERAGE(M48:M60)</f>
        <v>1.1029230769230769</v>
      </c>
      <c r="R48" s="221"/>
      <c r="S48" s="52"/>
    </row>
    <row r="49" spans="1:19" s="36" customFormat="1" ht="17">
      <c r="A49" s="54" t="s">
        <v>751</v>
      </c>
      <c r="B49" s="127" t="s">
        <v>752</v>
      </c>
      <c r="C49" s="45" t="s">
        <v>753</v>
      </c>
      <c r="D49" s="45" t="s">
        <v>749</v>
      </c>
      <c r="E49" s="46" t="s">
        <v>22</v>
      </c>
      <c r="F49" s="46"/>
      <c r="G49" s="45" t="s">
        <v>750</v>
      </c>
      <c r="H49" s="46" t="s">
        <v>717</v>
      </c>
      <c r="I49" s="216">
        <f t="shared" si="3"/>
        <v>12.658333333333333</v>
      </c>
      <c r="J49" s="217">
        <v>15.19</v>
      </c>
      <c r="K49" s="217">
        <f>(I49*P49)+I49</f>
        <v>12.658333333333333</v>
      </c>
      <c r="L49" s="217">
        <v>16.709</v>
      </c>
      <c r="M49" s="218">
        <f t="shared" si="2"/>
        <v>1.1000000000000001</v>
      </c>
      <c r="N49" s="55" t="s">
        <v>683</v>
      </c>
      <c r="O49" s="219"/>
      <c r="P49" s="220"/>
      <c r="R49" s="221"/>
      <c r="S49" s="52"/>
    </row>
    <row r="50" spans="1:19" s="36" customFormat="1" ht="17">
      <c r="A50" s="54" t="s">
        <v>754</v>
      </c>
      <c r="B50" s="128" t="s">
        <v>755</v>
      </c>
      <c r="C50" s="88" t="s">
        <v>756</v>
      </c>
      <c r="D50" s="88" t="s">
        <v>749</v>
      </c>
      <c r="E50" s="89" t="s">
        <v>22</v>
      </c>
      <c r="F50" s="46" t="s">
        <v>23</v>
      </c>
      <c r="G50" s="45" t="s">
        <v>757</v>
      </c>
      <c r="H50" s="89" t="s">
        <v>677</v>
      </c>
      <c r="I50" s="216">
        <f t="shared" si="3"/>
        <v>2.8816666666666668</v>
      </c>
      <c r="J50" s="217">
        <v>3.4580000000000002</v>
      </c>
      <c r="K50" s="217">
        <v>3.25</v>
      </c>
      <c r="L50" s="217">
        <v>3.87296</v>
      </c>
      <c r="M50" s="218">
        <f t="shared" si="2"/>
        <v>1.1199999999999999</v>
      </c>
      <c r="N50" s="55" t="s">
        <v>683</v>
      </c>
      <c r="O50" s="219"/>
      <c r="P50" s="220"/>
      <c r="R50" s="221"/>
      <c r="S50" s="52"/>
    </row>
    <row r="51" spans="1:19" s="36" customFormat="1" ht="17">
      <c r="A51" s="57" t="s">
        <v>758</v>
      </c>
      <c r="B51" s="127" t="s">
        <v>759</v>
      </c>
      <c r="C51" s="45" t="s">
        <v>760</v>
      </c>
      <c r="D51" s="88" t="s">
        <v>749</v>
      </c>
      <c r="E51" s="46" t="s">
        <v>22</v>
      </c>
      <c r="F51" s="46"/>
      <c r="G51" s="45" t="s">
        <v>761</v>
      </c>
      <c r="H51" s="46">
        <v>1</v>
      </c>
      <c r="I51" s="216">
        <f t="shared" si="3"/>
        <v>6.0333333333333341</v>
      </c>
      <c r="J51" s="217">
        <v>7.24</v>
      </c>
      <c r="K51" s="217">
        <f>(I51*P51)+I51</f>
        <v>6.0333333333333341</v>
      </c>
      <c r="L51" s="217">
        <v>7.6020000000000003</v>
      </c>
      <c r="M51" s="218">
        <f t="shared" si="2"/>
        <v>1.05</v>
      </c>
      <c r="N51" s="55" t="s">
        <v>683</v>
      </c>
      <c r="O51" s="219"/>
      <c r="P51" s="220"/>
    </row>
    <row r="52" spans="1:19" s="36" customFormat="1" ht="17">
      <c r="A52" s="57" t="s">
        <v>762</v>
      </c>
      <c r="B52" s="127" t="s">
        <v>763</v>
      </c>
      <c r="C52" s="45" t="s">
        <v>764</v>
      </c>
      <c r="D52" s="45" t="s">
        <v>765</v>
      </c>
      <c r="E52" s="46" t="s">
        <v>190</v>
      </c>
      <c r="F52" s="46" t="s">
        <v>23</v>
      </c>
      <c r="G52" s="45" t="s">
        <v>766</v>
      </c>
      <c r="H52" s="46">
        <v>1</v>
      </c>
      <c r="I52" s="216">
        <f t="shared" si="3"/>
        <v>3.0166666666666671</v>
      </c>
      <c r="J52" s="217">
        <v>3.62</v>
      </c>
      <c r="K52" s="217">
        <v>3.25</v>
      </c>
      <c r="L52" s="217">
        <v>3.9096000000000002</v>
      </c>
      <c r="M52" s="218">
        <f t="shared" si="2"/>
        <v>1.08</v>
      </c>
      <c r="N52" s="55" t="s">
        <v>767</v>
      </c>
      <c r="O52" s="219"/>
      <c r="P52" s="220"/>
      <c r="R52" s="221"/>
      <c r="S52" s="52"/>
    </row>
    <row r="53" spans="1:19" s="36" customFormat="1" ht="17">
      <c r="A53" s="57" t="s">
        <v>768</v>
      </c>
      <c r="B53" s="127" t="s">
        <v>769</v>
      </c>
      <c r="C53" s="45" t="s">
        <v>764</v>
      </c>
      <c r="D53" s="45" t="s">
        <v>765</v>
      </c>
      <c r="E53" s="46" t="s">
        <v>190</v>
      </c>
      <c r="F53" s="46" t="s">
        <v>23</v>
      </c>
      <c r="G53" s="45" t="s">
        <v>766</v>
      </c>
      <c r="H53" s="46">
        <v>1</v>
      </c>
      <c r="I53" s="216">
        <f t="shared" si="3"/>
        <v>3.7083333333333335</v>
      </c>
      <c r="J53" s="217">
        <v>4.45</v>
      </c>
      <c r="K53" s="217">
        <v>3.98</v>
      </c>
      <c r="L53" s="217">
        <v>4.806</v>
      </c>
      <c r="M53" s="218">
        <f t="shared" si="2"/>
        <v>1.08</v>
      </c>
      <c r="N53" s="55" t="s">
        <v>767</v>
      </c>
      <c r="O53" s="219"/>
      <c r="P53" s="220"/>
      <c r="R53" s="221"/>
      <c r="S53" s="52"/>
    </row>
    <row r="54" spans="1:19" s="36" customFormat="1" ht="17">
      <c r="A54" s="139" t="s">
        <v>770</v>
      </c>
      <c r="B54" s="128" t="s">
        <v>771</v>
      </c>
      <c r="C54" s="45" t="s">
        <v>764</v>
      </c>
      <c r="D54" s="88" t="s">
        <v>765</v>
      </c>
      <c r="E54" s="89" t="s">
        <v>190</v>
      </c>
      <c r="F54" s="46" t="s">
        <v>23</v>
      </c>
      <c r="G54" s="45" t="s">
        <v>766</v>
      </c>
      <c r="H54" s="89">
        <v>1</v>
      </c>
      <c r="I54" s="216">
        <f t="shared" si="3"/>
        <v>4.3666666666666671</v>
      </c>
      <c r="J54" s="217">
        <v>5.24</v>
      </c>
      <c r="K54" s="217">
        <v>4.8499999999999996</v>
      </c>
      <c r="L54" s="217">
        <v>6.1308000000000007</v>
      </c>
      <c r="M54" s="218">
        <f t="shared" si="2"/>
        <v>1.1700000000000002</v>
      </c>
      <c r="N54" s="55" t="s">
        <v>767</v>
      </c>
      <c r="O54" s="219"/>
      <c r="P54" s="220"/>
      <c r="R54" s="221"/>
      <c r="S54" s="52"/>
    </row>
    <row r="55" spans="1:19" s="36" customFormat="1" ht="17">
      <c r="A55" s="57" t="s">
        <v>772</v>
      </c>
      <c r="B55" s="127" t="s">
        <v>773</v>
      </c>
      <c r="C55" s="45" t="s">
        <v>764</v>
      </c>
      <c r="D55" s="45" t="s">
        <v>765</v>
      </c>
      <c r="E55" s="46" t="s">
        <v>190</v>
      </c>
      <c r="F55" s="46" t="s">
        <v>23</v>
      </c>
      <c r="G55" s="45" t="s">
        <v>766</v>
      </c>
      <c r="H55" s="46">
        <v>1</v>
      </c>
      <c r="I55" s="216">
        <f t="shared" si="3"/>
        <v>5.1583333333333341</v>
      </c>
      <c r="J55" s="217">
        <v>6.19</v>
      </c>
      <c r="K55" s="217">
        <v>6.37</v>
      </c>
      <c r="L55" s="217">
        <v>7.2423000000000011</v>
      </c>
      <c r="M55" s="218">
        <f t="shared" si="2"/>
        <v>1.1700000000000002</v>
      </c>
      <c r="N55" s="55" t="s">
        <v>767</v>
      </c>
      <c r="O55" s="219"/>
      <c r="P55" s="220"/>
      <c r="R55" s="221"/>
      <c r="S55" s="52"/>
    </row>
    <row r="56" spans="1:19" s="36" customFormat="1" ht="17">
      <c r="A56" s="57" t="s">
        <v>774</v>
      </c>
      <c r="B56" s="127" t="s">
        <v>775</v>
      </c>
      <c r="C56" s="45" t="s">
        <v>764</v>
      </c>
      <c r="D56" s="45" t="s">
        <v>765</v>
      </c>
      <c r="E56" s="46" t="s">
        <v>190</v>
      </c>
      <c r="F56" s="46" t="s">
        <v>23</v>
      </c>
      <c r="G56" s="45" t="s">
        <v>766</v>
      </c>
      <c r="H56" s="46">
        <v>1</v>
      </c>
      <c r="I56" s="216">
        <f t="shared" si="3"/>
        <v>6.6333333333333337</v>
      </c>
      <c r="J56" s="217">
        <v>7.96</v>
      </c>
      <c r="K56" s="217">
        <v>7.89</v>
      </c>
      <c r="L56" s="217">
        <v>9.3132000000000001</v>
      </c>
      <c r="M56" s="218">
        <f t="shared" si="2"/>
        <v>1.17</v>
      </c>
      <c r="N56" s="55" t="s">
        <v>767</v>
      </c>
      <c r="O56" s="219"/>
      <c r="P56" s="220"/>
      <c r="R56" s="221"/>
      <c r="S56" s="52"/>
    </row>
    <row r="57" spans="1:19" s="36" customFormat="1" ht="17">
      <c r="A57" s="57" t="s">
        <v>776</v>
      </c>
      <c r="B57" s="127" t="s">
        <v>777</v>
      </c>
      <c r="C57" s="45" t="s">
        <v>764</v>
      </c>
      <c r="D57" s="45" t="s">
        <v>765</v>
      </c>
      <c r="E57" s="46" t="s">
        <v>190</v>
      </c>
      <c r="F57" s="46" t="s">
        <v>23</v>
      </c>
      <c r="G57" s="45" t="s">
        <v>766</v>
      </c>
      <c r="H57" s="46">
        <v>1</v>
      </c>
      <c r="I57" s="216">
        <f t="shared" si="3"/>
        <v>7.8250000000000011</v>
      </c>
      <c r="J57" s="217">
        <v>9.39</v>
      </c>
      <c r="K57" s="217">
        <v>8.39</v>
      </c>
      <c r="L57" s="217">
        <v>10.1412</v>
      </c>
      <c r="M57" s="218">
        <f t="shared" si="2"/>
        <v>1.0799999999999998</v>
      </c>
      <c r="N57" s="55" t="s">
        <v>767</v>
      </c>
      <c r="O57" s="219"/>
      <c r="P57" s="220"/>
      <c r="R57" s="221"/>
      <c r="S57" s="52"/>
    </row>
    <row r="58" spans="1:19" s="36" customFormat="1" ht="17">
      <c r="A58" s="57" t="s">
        <v>778</v>
      </c>
      <c r="B58" s="127" t="s">
        <v>779</v>
      </c>
      <c r="C58" s="45" t="s">
        <v>764</v>
      </c>
      <c r="D58" s="45" t="s">
        <v>765</v>
      </c>
      <c r="E58" s="46" t="s">
        <v>190</v>
      </c>
      <c r="F58" s="46" t="s">
        <v>23</v>
      </c>
      <c r="G58" s="45" t="s">
        <v>766</v>
      </c>
      <c r="H58" s="46">
        <v>1</v>
      </c>
      <c r="I58" s="216">
        <f t="shared" si="3"/>
        <v>19.5</v>
      </c>
      <c r="J58" s="217">
        <v>23.4</v>
      </c>
      <c r="K58" s="217">
        <v>20.39</v>
      </c>
      <c r="L58" s="217">
        <v>25.388999999999999</v>
      </c>
      <c r="M58" s="218">
        <f t="shared" si="2"/>
        <v>1.085</v>
      </c>
      <c r="N58" s="55" t="s">
        <v>767</v>
      </c>
      <c r="O58" s="219"/>
      <c r="P58" s="220"/>
      <c r="R58" s="221"/>
      <c r="S58" s="52"/>
    </row>
    <row r="59" spans="1:19" s="36" customFormat="1" ht="17">
      <c r="A59" s="57" t="s">
        <v>780</v>
      </c>
      <c r="B59" s="239" t="s">
        <v>781</v>
      </c>
      <c r="C59" s="45" t="s">
        <v>782</v>
      </c>
      <c r="D59" s="45" t="s">
        <v>765</v>
      </c>
      <c r="E59" s="46" t="s">
        <v>190</v>
      </c>
      <c r="F59" s="46" t="s">
        <v>23</v>
      </c>
      <c r="G59" s="45" t="s">
        <v>766</v>
      </c>
      <c r="H59" s="46">
        <v>1</v>
      </c>
      <c r="I59" s="216">
        <f t="shared" si="3"/>
        <v>13.791666666666668</v>
      </c>
      <c r="J59" s="217">
        <v>16.55</v>
      </c>
      <c r="K59" s="217">
        <f>(I59*P59)+I59</f>
        <v>13.791666666666668</v>
      </c>
      <c r="L59" s="217">
        <v>18.006399999999999</v>
      </c>
      <c r="M59" s="218">
        <f t="shared" si="2"/>
        <v>1.0879999999999999</v>
      </c>
      <c r="N59" s="55" t="s">
        <v>767</v>
      </c>
      <c r="O59" s="219"/>
      <c r="P59" s="220"/>
      <c r="R59" s="221"/>
      <c r="S59" s="52"/>
    </row>
    <row r="60" spans="1:19" s="36" customFormat="1" ht="36">
      <c r="A60" s="240" t="s">
        <v>783</v>
      </c>
      <c r="B60" s="241" t="s">
        <v>784</v>
      </c>
      <c r="C60" s="242" t="s">
        <v>785</v>
      </c>
      <c r="D60" s="88" t="s">
        <v>786</v>
      </c>
      <c r="E60" s="88" t="s">
        <v>190</v>
      </c>
      <c r="F60" s="88" t="s">
        <v>625</v>
      </c>
      <c r="G60" s="45" t="s">
        <v>787</v>
      </c>
      <c r="H60" s="89">
        <v>1</v>
      </c>
      <c r="I60" s="216">
        <f t="shared" si="3"/>
        <v>20.583333333333332</v>
      </c>
      <c r="J60" s="217">
        <v>24.7</v>
      </c>
      <c r="K60" s="217">
        <f>(I60*P60)+I60</f>
        <v>20.583333333333332</v>
      </c>
      <c r="L60" s="217">
        <v>25.811499999999999</v>
      </c>
      <c r="M60" s="218">
        <f t="shared" si="2"/>
        <v>1.0449999999999999</v>
      </c>
      <c r="N60" s="55" t="s">
        <v>767</v>
      </c>
      <c r="O60" s="219"/>
      <c r="P60" s="220"/>
      <c r="R60" s="221"/>
      <c r="S60" s="52"/>
    </row>
    <row r="61" spans="1:19" s="36" customFormat="1" ht="36">
      <c r="A61" s="54" t="s">
        <v>788</v>
      </c>
      <c r="B61" s="156" t="s">
        <v>789</v>
      </c>
      <c r="C61" s="242" t="s">
        <v>785</v>
      </c>
      <c r="D61" s="88" t="s">
        <v>786</v>
      </c>
      <c r="E61" s="88" t="s">
        <v>190</v>
      </c>
      <c r="F61" s="88" t="s">
        <v>625</v>
      </c>
      <c r="G61" s="45" t="s">
        <v>787</v>
      </c>
      <c r="H61" s="89">
        <v>1</v>
      </c>
      <c r="I61" s="216">
        <f t="shared" si="3"/>
        <v>0</v>
      </c>
      <c r="J61" s="171"/>
      <c r="K61" s="217">
        <v>25.32</v>
      </c>
      <c r="L61" s="217">
        <v>30.384</v>
      </c>
      <c r="M61" s="218"/>
      <c r="N61" s="55" t="s">
        <v>683</v>
      </c>
      <c r="O61" s="219"/>
      <c r="P61" s="220"/>
      <c r="R61" s="221"/>
      <c r="S61" s="52"/>
    </row>
    <row r="62" spans="1:19" s="36" customFormat="1" ht="17">
      <c r="A62" s="54" t="s">
        <v>790</v>
      </c>
      <c r="B62" s="156" t="s">
        <v>791</v>
      </c>
      <c r="C62" s="55" t="s">
        <v>792</v>
      </c>
      <c r="D62" s="45" t="s">
        <v>749</v>
      </c>
      <c r="E62" s="45" t="s">
        <v>22</v>
      </c>
      <c r="F62" s="45" t="s">
        <v>23</v>
      </c>
      <c r="G62" s="45" t="s">
        <v>787</v>
      </c>
      <c r="H62" s="45">
        <v>1</v>
      </c>
      <c r="I62" s="216">
        <f t="shared" si="3"/>
        <v>0</v>
      </c>
      <c r="J62" s="171"/>
      <c r="K62" s="217">
        <v>0.38400000000000001</v>
      </c>
      <c r="L62" s="217">
        <v>0.46079999999999999</v>
      </c>
      <c r="M62" s="218"/>
      <c r="N62" s="55" t="s">
        <v>683</v>
      </c>
      <c r="O62" s="219" t="s">
        <v>793</v>
      </c>
      <c r="P62" s="220"/>
      <c r="R62" s="221"/>
      <c r="S62" s="52"/>
    </row>
    <row r="63" spans="1:19" s="36" customFormat="1" ht="18" thickBot="1">
      <c r="A63" s="243" t="s">
        <v>794</v>
      </c>
      <c r="B63" s="244" t="s">
        <v>795</v>
      </c>
      <c r="C63" s="63" t="s">
        <v>796</v>
      </c>
      <c r="D63" s="62" t="s">
        <v>786</v>
      </c>
      <c r="E63" s="62" t="s">
        <v>190</v>
      </c>
      <c r="F63" s="62"/>
      <c r="G63" s="45" t="s">
        <v>761</v>
      </c>
      <c r="H63" s="62" t="s">
        <v>797</v>
      </c>
      <c r="I63" s="216">
        <f t="shared" si="3"/>
        <v>0</v>
      </c>
      <c r="J63" s="245"/>
      <c r="K63" s="217">
        <v>6.75</v>
      </c>
      <c r="L63" s="217">
        <v>8.1</v>
      </c>
      <c r="M63" s="246"/>
      <c r="N63" s="63" t="s">
        <v>683</v>
      </c>
      <c r="O63" s="247"/>
      <c r="P63" s="220"/>
    </row>
    <row r="64" spans="1:19" s="36" customFormat="1" ht="18" thickBot="1">
      <c r="A64" s="248" t="s">
        <v>612</v>
      </c>
      <c r="B64" s="97"/>
      <c r="C64" s="98"/>
      <c r="D64" s="99"/>
      <c r="E64" s="99"/>
      <c r="F64" s="99"/>
      <c r="G64" s="99"/>
      <c r="H64" s="99"/>
      <c r="I64" s="99"/>
      <c r="J64" s="100"/>
      <c r="K64" s="100"/>
      <c r="L64" s="100"/>
      <c r="M64" s="249"/>
      <c r="N64" s="99"/>
      <c r="O64" s="101"/>
      <c r="P64" s="250"/>
    </row>
    <row r="65" spans="1:16" s="107" customFormat="1" ht="17">
      <c r="A65" s="54"/>
      <c r="B65" s="170"/>
      <c r="C65" s="83"/>
      <c r="D65" s="83"/>
      <c r="E65" s="83"/>
      <c r="F65" s="83"/>
      <c r="G65" s="83"/>
      <c r="H65" s="83"/>
      <c r="I65" s="83"/>
      <c r="J65" s="82"/>
      <c r="K65" s="82"/>
      <c r="L65" s="82"/>
      <c r="M65" s="251"/>
      <c r="N65" s="83"/>
      <c r="O65" s="84"/>
      <c r="P65" s="250"/>
    </row>
    <row r="66" spans="1:16" s="107" customFormat="1" ht="17">
      <c r="A66" s="54"/>
      <c r="B66" s="156"/>
      <c r="C66" s="55"/>
      <c r="D66" s="55"/>
      <c r="E66" s="55"/>
      <c r="F66" s="55"/>
      <c r="G66" s="55"/>
      <c r="H66" s="55"/>
      <c r="I66" s="55"/>
      <c r="J66" s="171"/>
      <c r="K66" s="171"/>
      <c r="L66" s="171"/>
      <c r="M66" s="218"/>
      <c r="N66" s="55"/>
      <c r="O66" s="56"/>
      <c r="P66" s="250"/>
    </row>
    <row r="67" spans="1:16" s="107" customFormat="1" ht="17">
      <c r="A67" s="139"/>
      <c r="B67" s="156"/>
      <c r="C67" s="55"/>
      <c r="D67" s="55"/>
      <c r="E67" s="55"/>
      <c r="F67" s="55"/>
      <c r="G67" s="55"/>
      <c r="H67" s="55"/>
      <c r="I67" s="55"/>
      <c r="J67" s="171"/>
      <c r="K67" s="171"/>
      <c r="L67" s="171"/>
      <c r="M67" s="218"/>
      <c r="N67" s="55"/>
      <c r="O67" s="56"/>
      <c r="P67" s="250"/>
    </row>
    <row r="68" spans="1:16" s="107" customFormat="1" ht="17">
      <c r="A68" s="139"/>
      <c r="B68" s="156"/>
      <c r="C68" s="55"/>
      <c r="D68" s="55"/>
      <c r="E68" s="55"/>
      <c r="F68" s="55"/>
      <c r="G68" s="55"/>
      <c r="H68" s="55"/>
      <c r="I68" s="55"/>
      <c r="J68" s="171"/>
      <c r="K68" s="171"/>
      <c r="L68" s="171"/>
      <c r="M68" s="218"/>
      <c r="N68" s="55"/>
      <c r="O68" s="56"/>
      <c r="P68" s="250"/>
    </row>
    <row r="69" spans="1:16" s="107" customFormat="1" ht="17">
      <c r="A69" s="139"/>
      <c r="B69" s="156"/>
      <c r="C69" s="55"/>
      <c r="D69" s="55"/>
      <c r="E69" s="55"/>
      <c r="F69" s="55"/>
      <c r="G69" s="55"/>
      <c r="H69" s="55"/>
      <c r="I69" s="55"/>
      <c r="J69" s="171"/>
      <c r="K69" s="171"/>
      <c r="L69" s="171"/>
      <c r="M69" s="218"/>
      <c r="N69" s="55"/>
      <c r="O69" s="56"/>
      <c r="P69" s="250"/>
    </row>
    <row r="70" spans="1:16" s="107" customFormat="1" ht="17">
      <c r="A70" s="54"/>
      <c r="B70" s="156"/>
      <c r="C70" s="55"/>
      <c r="D70" s="55"/>
      <c r="E70" s="55"/>
      <c r="F70" s="55"/>
      <c r="G70" s="55"/>
      <c r="H70" s="55"/>
      <c r="I70" s="55"/>
      <c r="J70" s="171"/>
      <c r="K70" s="171"/>
      <c r="L70" s="171"/>
      <c r="M70" s="218"/>
      <c r="N70" s="55"/>
      <c r="O70" s="56"/>
      <c r="P70" s="250"/>
    </row>
    <row r="71" spans="1:16" s="107" customFormat="1" ht="17">
      <c r="A71" s="54"/>
      <c r="B71" s="156"/>
      <c r="C71" s="55"/>
      <c r="D71" s="55"/>
      <c r="E71" s="55"/>
      <c r="F71" s="55"/>
      <c r="G71" s="55"/>
      <c r="H71" s="55"/>
      <c r="I71" s="55"/>
      <c r="J71" s="171"/>
      <c r="K71" s="171"/>
      <c r="L71" s="171"/>
      <c r="M71" s="218"/>
      <c r="N71" s="55"/>
      <c r="O71" s="56"/>
      <c r="P71" s="250"/>
    </row>
    <row r="72" spans="1:16" s="107" customFormat="1" ht="17">
      <c r="A72" s="54"/>
      <c r="B72" s="156"/>
      <c r="C72" s="55"/>
      <c r="D72" s="55"/>
      <c r="E72" s="55"/>
      <c r="F72" s="55"/>
      <c r="G72" s="55"/>
      <c r="H72" s="55"/>
      <c r="I72" s="55"/>
      <c r="J72" s="171"/>
      <c r="K72" s="171"/>
      <c r="L72" s="171"/>
      <c r="M72" s="218"/>
      <c r="N72" s="55"/>
      <c r="O72" s="56"/>
      <c r="P72" s="250"/>
    </row>
    <row r="73" spans="1:16" s="107" customFormat="1" ht="18" thickBot="1">
      <c r="A73" s="67"/>
      <c r="B73" s="161"/>
      <c r="C73" s="70"/>
      <c r="D73" s="70"/>
      <c r="E73" s="70"/>
      <c r="F73" s="70"/>
      <c r="G73" s="70"/>
      <c r="H73" s="70"/>
      <c r="I73" s="70"/>
      <c r="J73" s="172"/>
      <c r="K73" s="172"/>
      <c r="L73" s="172"/>
      <c r="M73" s="252"/>
      <c r="N73" s="70"/>
      <c r="O73" s="71"/>
      <c r="P73" s="250"/>
    </row>
  </sheetData>
  <mergeCells count="4">
    <mergeCell ref="C1:H1"/>
    <mergeCell ref="A3:O3"/>
    <mergeCell ref="D4:N4"/>
    <mergeCell ref="B5:O5"/>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K18"/>
  <sheetViews>
    <sheetView workbookViewId="0">
      <selection activeCell="B37" sqref="B37"/>
    </sheetView>
  </sheetViews>
  <sheetFormatPr baseColWidth="10" defaultColWidth="9.85546875" defaultRowHeight="12" x14ac:dyDescent="0"/>
  <cols>
    <col min="1" max="1" width="28.7109375" style="257" customWidth="1"/>
    <col min="2" max="2" width="24.28515625" style="257" customWidth="1"/>
    <col min="3" max="4" width="13.5703125" style="257" customWidth="1"/>
    <col min="5" max="16384" width="9.85546875" style="257"/>
  </cols>
  <sheetData>
    <row r="1" spans="1:11">
      <c r="A1" s="256"/>
      <c r="B1" s="256"/>
      <c r="C1" s="256"/>
      <c r="D1" s="256"/>
    </row>
    <row r="2" spans="1:11" ht="13" thickBot="1">
      <c r="A2" s="256"/>
      <c r="B2" s="256"/>
      <c r="C2" s="256"/>
      <c r="D2" s="256"/>
    </row>
    <row r="3" spans="1:11" ht="21">
      <c r="A3" s="378" t="s">
        <v>798</v>
      </c>
      <c r="B3" s="379"/>
      <c r="C3" s="379"/>
      <c r="D3" s="380"/>
    </row>
    <row r="4" spans="1:11" ht="22" thickBot="1">
      <c r="A4" s="381" t="s">
        <v>799</v>
      </c>
      <c r="B4" s="382"/>
      <c r="C4" s="382"/>
      <c r="D4" s="383"/>
    </row>
    <row r="5" spans="1:11" s="260" customFormat="1" ht="18" thickBot="1">
      <c r="A5" s="258"/>
      <c r="B5" s="384" t="s">
        <v>800</v>
      </c>
      <c r="C5" s="385"/>
      <c r="D5" s="386"/>
      <c r="E5" s="259"/>
      <c r="F5" s="259"/>
      <c r="G5" s="259"/>
      <c r="H5" s="259"/>
      <c r="I5" s="259"/>
      <c r="J5" s="259"/>
      <c r="K5" s="259"/>
    </row>
    <row r="6" spans="1:11" s="260" customFormat="1" ht="15">
      <c r="A6" s="387" t="s">
        <v>801</v>
      </c>
      <c r="B6" s="389" t="s">
        <v>802</v>
      </c>
      <c r="C6" s="391" t="s">
        <v>803</v>
      </c>
      <c r="D6" s="392"/>
    </row>
    <row r="7" spans="1:11" s="260" customFormat="1" ht="16" thickBot="1">
      <c r="A7" s="388"/>
      <c r="B7" s="390"/>
      <c r="C7" s="261" t="s">
        <v>804</v>
      </c>
      <c r="D7" s="262" t="s">
        <v>805</v>
      </c>
    </row>
    <row r="8" spans="1:11" s="260" customFormat="1" ht="15">
      <c r="A8" s="263" t="s">
        <v>806</v>
      </c>
      <c r="B8" s="264" t="s">
        <v>807</v>
      </c>
      <c r="C8" s="265">
        <v>44652</v>
      </c>
      <c r="D8" s="266" t="s">
        <v>808</v>
      </c>
    </row>
    <row r="9" spans="1:11" s="260" customFormat="1" ht="15">
      <c r="A9" s="267" t="s">
        <v>809</v>
      </c>
      <c r="B9" s="268" t="s">
        <v>807</v>
      </c>
      <c r="C9" s="269">
        <v>44683</v>
      </c>
      <c r="D9" s="266" t="s">
        <v>810</v>
      </c>
    </row>
    <row r="10" spans="1:11" s="260" customFormat="1" ht="15">
      <c r="A10" s="270" t="s">
        <v>811</v>
      </c>
      <c r="B10" s="271" t="s">
        <v>807</v>
      </c>
      <c r="C10" s="272" t="s">
        <v>810</v>
      </c>
      <c r="D10" s="266" t="s">
        <v>812</v>
      </c>
    </row>
    <row r="11" spans="1:11" s="260" customFormat="1" ht="15">
      <c r="A11" s="270" t="s">
        <v>813</v>
      </c>
      <c r="B11" s="273" t="s">
        <v>807</v>
      </c>
      <c r="C11" s="274" t="s">
        <v>812</v>
      </c>
      <c r="D11" s="266" t="s">
        <v>814</v>
      </c>
    </row>
    <row r="12" spans="1:11" s="260" customFormat="1" ht="30">
      <c r="A12" s="270" t="s">
        <v>815</v>
      </c>
      <c r="B12" s="273" t="s">
        <v>816</v>
      </c>
      <c r="C12" s="275">
        <v>44746</v>
      </c>
      <c r="D12" s="276">
        <v>44813</v>
      </c>
    </row>
    <row r="13" spans="1:11" s="260" customFormat="1" ht="30">
      <c r="A13" s="270" t="s">
        <v>817</v>
      </c>
      <c r="B13" s="273" t="s">
        <v>816</v>
      </c>
      <c r="C13" s="275">
        <v>44795</v>
      </c>
      <c r="D13" s="276">
        <v>44813</v>
      </c>
    </row>
    <row r="14" spans="1:11" s="260" customFormat="1" ht="31" thickBot="1">
      <c r="A14" s="277" t="s">
        <v>818</v>
      </c>
      <c r="B14" s="273" t="s">
        <v>816</v>
      </c>
      <c r="C14" s="278">
        <v>44795</v>
      </c>
      <c r="D14" s="279">
        <v>44813</v>
      </c>
    </row>
    <row r="15" spans="1:11" s="260" customFormat="1" ht="16" thickBot="1">
      <c r="A15" s="280" t="s">
        <v>819</v>
      </c>
      <c r="B15" s="375" t="s">
        <v>820</v>
      </c>
      <c r="C15" s="376"/>
      <c r="D15" s="377"/>
    </row>
    <row r="16" spans="1:11" s="260" customFormat="1" ht="15"/>
    <row r="17" s="260" customFormat="1" ht="15"/>
    <row r="18" s="260" customFormat="1" ht="15"/>
  </sheetData>
  <mergeCells count="7">
    <mergeCell ref="B15:D15"/>
    <mergeCell ref="A3:D3"/>
    <mergeCell ref="A4:D4"/>
    <mergeCell ref="B5:D5"/>
    <mergeCell ref="A6:A7"/>
    <mergeCell ref="B6:B7"/>
    <mergeCell ref="C6:D6"/>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PAP ARVOR</vt:lpstr>
      <vt:lpstr>FOURNITURES SCOL</vt:lpstr>
      <vt:lpstr>LOISIR CREA</vt:lpstr>
      <vt:lpstr>LIVRAISON</vt:lpstr>
    </vt:vector>
  </TitlesOfParts>
  <Company>GAEL29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Gaelle GARCIA</dc:creator>
  <cp:lastModifiedBy>Gaelle GARCIA</cp:lastModifiedBy>
  <dcterms:created xsi:type="dcterms:W3CDTF">2022-03-24T08:38:07Z</dcterms:created>
  <dcterms:modified xsi:type="dcterms:W3CDTF">2022-04-01T15:06:18Z</dcterms:modified>
</cp:coreProperties>
</file>