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7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gaellegarcia/Documents/1 - GAEL29/MARCHES/NA/2023/A - FICHIERS POUR MISE EN LIGNE LE 1ER AVRIL23/"/>
    </mc:Choice>
  </mc:AlternateContent>
  <xr:revisionPtr revIDLastSave="0" documentId="8_{39081133-EE29-A146-A9FC-4174A6E7A78F}" xr6:coauthVersionLast="47" xr6:coauthVersionMax="47" xr10:uidLastSave="{00000000-0000-0000-0000-000000000000}"/>
  <bookViews>
    <workbookView xWindow="7240" yWindow="500" windowWidth="23920" windowHeight="19520" tabRatio="364" activeTab="1" xr2:uid="{00000000-000D-0000-FFFF-FFFF00000000}"/>
  </bookViews>
  <sheets>
    <sheet name="RENSEIGNEMENTS" sheetId="11" r:id="rId1"/>
    <sheet name="PLG ENTRETIEN LOCAUX" sheetId="10" r:id="rId2"/>
    <sheet name="PLG CUISINE" sheetId="5" r:id="rId3"/>
    <sheet name="MISE A DISPO SERVICES" sheetId="8" r:id="rId4"/>
  </sheets>
  <externalReferences>
    <externalReference r:id="rId5"/>
    <externalReference r:id="rId6"/>
  </externalReferences>
  <definedNames>
    <definedName name="_xlnm._FilterDatabase" localSheetId="2" hidden="1">'PLG CUISINE'!$A$6:$V$131</definedName>
    <definedName name="_xlnm._FilterDatabase" localSheetId="1" hidden="1">'PLG ENTRETIEN LOCAUX'!$A$5:$V$107</definedName>
    <definedName name="_FOS1" localSheetId="1">#REF!</definedName>
    <definedName name="_FOS1" localSheetId="0">#REF!</definedName>
    <definedName name="_FOS1">#REF!</definedName>
    <definedName name="_FOS1_1" localSheetId="1">#REF!</definedName>
    <definedName name="_FOS1_1" localSheetId="0">#REF!</definedName>
    <definedName name="_FOS1_1">#REF!</definedName>
    <definedName name="_FOS2" localSheetId="1">#REF!</definedName>
    <definedName name="_FOS2" localSheetId="0">#REF!</definedName>
    <definedName name="_FOS2">#REF!</definedName>
    <definedName name="_FOS2_1" localSheetId="1">#REF!</definedName>
    <definedName name="_FOS2_1" localSheetId="0">#REF!</definedName>
    <definedName name="_FOS2_1">#REF!</definedName>
    <definedName name="_FOS3" localSheetId="1">#REF!</definedName>
    <definedName name="_FOS3" localSheetId="0">#REF!</definedName>
    <definedName name="_FOS3">#REF!</definedName>
    <definedName name="_FOS3_1" localSheetId="1">#REF!</definedName>
    <definedName name="_FOS3_1" localSheetId="0">#REF!</definedName>
    <definedName name="_FOS3_1">#REF!</definedName>
    <definedName name="FOS" localSheetId="1">#REF!</definedName>
    <definedName name="FOS" localSheetId="0">#REF!</definedName>
    <definedName name="FOS">#REF!</definedName>
    <definedName name="FOS_1" localSheetId="1">#REF!</definedName>
    <definedName name="FOS_1" localSheetId="0">#REF!</definedName>
    <definedName name="FOS_1">#REF!</definedName>
    <definedName name="TTC" localSheetId="0">[1]A!$A$1:$F$282</definedName>
    <definedName name="TTC">[1]A!$A$1:$F$282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52" i="5" l="1"/>
  <c r="O71" i="5"/>
  <c r="N73" i="5"/>
  <c r="O73" i="5" s="1"/>
  <c r="N74" i="5"/>
  <c r="O74" i="5" s="1"/>
  <c r="N75" i="5"/>
  <c r="O75" i="5" s="1"/>
  <c r="N76" i="5"/>
  <c r="O76" i="5" s="1"/>
  <c r="N77" i="5"/>
  <c r="O77" i="5" s="1"/>
  <c r="N78" i="5"/>
  <c r="O78" i="5" s="1"/>
  <c r="N79" i="5"/>
  <c r="O79" i="5" s="1"/>
  <c r="N80" i="5"/>
  <c r="O80" i="5" s="1"/>
  <c r="N81" i="5"/>
  <c r="O81" i="5" s="1"/>
  <c r="N82" i="5"/>
  <c r="O82" i="5" s="1"/>
  <c r="N84" i="5"/>
  <c r="O84" i="5" s="1"/>
  <c r="N85" i="5"/>
  <c r="O85" i="5" s="1"/>
  <c r="N86" i="5"/>
  <c r="O86" i="5" s="1"/>
  <c r="N87" i="5"/>
  <c r="O87" i="5" s="1"/>
  <c r="N88" i="5"/>
  <c r="O88" i="5" s="1"/>
  <c r="N89" i="5"/>
  <c r="O89" i="5" s="1"/>
  <c r="N90" i="5"/>
  <c r="O90" i="5" s="1"/>
  <c r="N91" i="5"/>
  <c r="O91" i="5" s="1"/>
  <c r="N92" i="5"/>
  <c r="O92" i="5" s="1"/>
  <c r="N93" i="5"/>
  <c r="O93" i="5" s="1"/>
  <c r="N95" i="5"/>
  <c r="O95" i="5" s="1"/>
  <c r="N98" i="5"/>
  <c r="O98" i="5" s="1"/>
  <c r="N99" i="5"/>
  <c r="O99" i="5" s="1"/>
  <c r="N102" i="5"/>
  <c r="O102" i="5" s="1"/>
  <c r="N103" i="5"/>
  <c r="O103" i="5" s="1"/>
  <c r="N104" i="5"/>
  <c r="O104" i="5" s="1"/>
  <c r="N105" i="5"/>
  <c r="O105" i="5" s="1"/>
  <c r="N107" i="5"/>
  <c r="O107" i="5" s="1"/>
  <c r="N109" i="5"/>
  <c r="O109" i="5" s="1"/>
  <c r="N110" i="5"/>
  <c r="O110" i="5" s="1"/>
  <c r="N112" i="5"/>
  <c r="O112" i="5" s="1"/>
  <c r="N113" i="5"/>
  <c r="O113" i="5" s="1"/>
  <c r="N114" i="5"/>
  <c r="O114" i="5" s="1"/>
  <c r="N115" i="5"/>
  <c r="O115" i="5" s="1"/>
  <c r="N116" i="5"/>
  <c r="O116" i="5" s="1"/>
  <c r="N117" i="5"/>
  <c r="O117" i="5" s="1"/>
  <c r="N118" i="5"/>
  <c r="O118" i="5" s="1"/>
  <c r="N119" i="5"/>
  <c r="O119" i="5" s="1"/>
  <c r="N123" i="5"/>
  <c r="O123" i="5" s="1"/>
  <c r="N125" i="5"/>
  <c r="O125" i="5" s="1"/>
  <c r="N127" i="5"/>
  <c r="O127" i="5" s="1"/>
  <c r="N128" i="5"/>
  <c r="O128" i="5" s="1"/>
  <c r="N130" i="5"/>
  <c r="O130" i="5" s="1"/>
  <c r="N131" i="5"/>
  <c r="O131" i="5" s="1"/>
  <c r="N54" i="5"/>
  <c r="O54" i="5" s="1"/>
  <c r="N55" i="5"/>
  <c r="O55" i="5" s="1"/>
  <c r="N57" i="5"/>
  <c r="O57" i="5" s="1"/>
  <c r="N58" i="5"/>
  <c r="O58" i="5" s="1"/>
  <c r="N59" i="5"/>
  <c r="O59" i="5" s="1"/>
  <c r="N60" i="5"/>
  <c r="O60" i="5" s="1"/>
  <c r="N61" i="5"/>
  <c r="O61" i="5" s="1"/>
  <c r="N62" i="5"/>
  <c r="O62" i="5" s="1"/>
  <c r="N63" i="5"/>
  <c r="O63" i="5" s="1"/>
  <c r="N64" i="5"/>
  <c r="O64" i="5" s="1"/>
  <c r="N65" i="5"/>
  <c r="O65" i="5" s="1"/>
  <c r="N66" i="5"/>
  <c r="O66" i="5" s="1"/>
  <c r="N67" i="5"/>
  <c r="O67" i="5" s="1"/>
  <c r="N68" i="5"/>
  <c r="O68" i="5" s="1"/>
  <c r="N69" i="5"/>
  <c r="O69" i="5" s="1"/>
  <c r="N70" i="5"/>
  <c r="O70" i="5" s="1"/>
  <c r="N72" i="5"/>
  <c r="O72" i="5" s="1"/>
  <c r="N53" i="5"/>
  <c r="O53" i="5" s="1"/>
  <c r="N8" i="5"/>
  <c r="O8" i="5" s="1"/>
  <c r="N9" i="5"/>
  <c r="O9" i="5" s="1"/>
  <c r="O10" i="5"/>
  <c r="N11" i="5"/>
  <c r="O11" i="5" s="1"/>
  <c r="N12" i="5"/>
  <c r="O12" i="5" s="1"/>
  <c r="N13" i="5"/>
  <c r="O13" i="5" s="1"/>
  <c r="N14" i="5"/>
  <c r="O14" i="5" s="1"/>
  <c r="N15" i="5"/>
  <c r="O15" i="5" s="1"/>
  <c r="N16" i="5"/>
  <c r="O16" i="5" s="1"/>
  <c r="N17" i="5"/>
  <c r="O17" i="5" s="1"/>
  <c r="N18" i="5"/>
  <c r="O18" i="5" s="1"/>
  <c r="N19" i="5"/>
  <c r="O19" i="5" s="1"/>
  <c r="N20" i="5"/>
  <c r="O20" i="5" s="1"/>
  <c r="N21" i="5"/>
  <c r="O21" i="5" s="1"/>
  <c r="N22" i="5"/>
  <c r="O22" i="5" s="1"/>
  <c r="N23" i="5"/>
  <c r="O23" i="5" s="1"/>
  <c r="N24" i="5"/>
  <c r="O24" i="5" s="1"/>
  <c r="N25" i="5"/>
  <c r="O25" i="5" s="1"/>
  <c r="N26" i="5"/>
  <c r="O26" i="5" s="1"/>
  <c r="N27" i="5"/>
  <c r="O27" i="5" s="1"/>
  <c r="N28" i="5"/>
  <c r="O28" i="5" s="1"/>
  <c r="N29" i="5"/>
  <c r="O29" i="5" s="1"/>
  <c r="N30" i="5"/>
  <c r="O30" i="5" s="1"/>
  <c r="N31" i="5"/>
  <c r="O31" i="5" s="1"/>
  <c r="N32" i="5"/>
  <c r="O32" i="5" s="1"/>
  <c r="N33" i="5"/>
  <c r="O33" i="5" s="1"/>
  <c r="N34" i="5"/>
  <c r="O34" i="5" s="1"/>
  <c r="N35" i="5"/>
  <c r="O35" i="5" s="1"/>
  <c r="N36" i="5"/>
  <c r="O36" i="5" s="1"/>
  <c r="N37" i="5"/>
  <c r="O37" i="5" s="1"/>
  <c r="N38" i="5"/>
  <c r="O38" i="5" s="1"/>
  <c r="N39" i="5"/>
  <c r="O39" i="5" s="1"/>
  <c r="N40" i="5"/>
  <c r="O40" i="5" s="1"/>
  <c r="N41" i="5"/>
  <c r="O41" i="5" s="1"/>
  <c r="N42" i="5"/>
  <c r="O42" i="5" s="1"/>
  <c r="N43" i="5"/>
  <c r="O43" i="5" s="1"/>
  <c r="N44" i="5"/>
  <c r="O44" i="5" s="1"/>
  <c r="N45" i="5"/>
  <c r="O45" i="5" s="1"/>
  <c r="N46" i="5"/>
  <c r="O46" i="5" s="1"/>
  <c r="N47" i="5"/>
  <c r="O47" i="5" s="1"/>
  <c r="N48" i="5"/>
  <c r="O48" i="5" s="1"/>
  <c r="N49" i="5"/>
  <c r="O49" i="5" s="1"/>
  <c r="N50" i="5"/>
  <c r="O50" i="5" s="1"/>
  <c r="N51" i="5"/>
  <c r="O51" i="5" s="1"/>
  <c r="N7" i="5"/>
  <c r="O7" i="5" s="1"/>
  <c r="L71" i="5"/>
  <c r="F71" i="5" s="1"/>
  <c r="Q71" i="5" s="1"/>
  <c r="I71" i="5"/>
  <c r="G71" i="5"/>
  <c r="O44" i="10" l="1"/>
  <c r="O58" i="10"/>
  <c r="O70" i="10"/>
  <c r="O75" i="10"/>
  <c r="O78" i="10"/>
  <c r="O82" i="10"/>
  <c r="O84" i="10"/>
  <c r="O87" i="10"/>
  <c r="O88" i="10"/>
  <c r="O93" i="10"/>
  <c r="O94" i="10"/>
  <c r="O96" i="10"/>
  <c r="O98" i="10"/>
  <c r="O100" i="10"/>
  <c r="O103" i="10"/>
  <c r="O47" i="10"/>
  <c r="L127" i="5" l="1"/>
  <c r="F127" i="5" s="1"/>
  <c r="Q127" i="5" s="1"/>
  <c r="L125" i="5"/>
  <c r="F125" i="5" s="1"/>
  <c r="Q125" i="5" s="1"/>
  <c r="L123" i="5"/>
  <c r="F123" i="5" s="1"/>
  <c r="Q123" i="5" s="1"/>
  <c r="L117" i="5"/>
  <c r="F117" i="5" s="1"/>
  <c r="Q117" i="5" s="1"/>
  <c r="L113" i="5"/>
  <c r="F113" i="5" s="1"/>
  <c r="Q113" i="5" s="1"/>
  <c r="L112" i="5"/>
  <c r="F112" i="5" s="1"/>
  <c r="Q112" i="5" s="1"/>
  <c r="L42" i="5"/>
  <c r="F42" i="5" s="1"/>
  <c r="Q42" i="5" s="1"/>
  <c r="L131" i="5"/>
  <c r="F131" i="5" s="1"/>
  <c r="Q131" i="5" s="1"/>
  <c r="L130" i="5"/>
  <c r="F130" i="5" s="1"/>
  <c r="Q130" i="5" s="1"/>
  <c r="L128" i="5"/>
  <c r="F128" i="5" s="1"/>
  <c r="Q128" i="5" s="1"/>
  <c r="L119" i="5"/>
  <c r="F119" i="5" s="1"/>
  <c r="Q119" i="5" s="1"/>
  <c r="L118" i="5"/>
  <c r="F118" i="5" s="1"/>
  <c r="Q118" i="5" s="1"/>
  <c r="L116" i="5"/>
  <c r="F116" i="5" s="1"/>
  <c r="Q116" i="5" s="1"/>
  <c r="L115" i="5"/>
  <c r="F115" i="5" s="1"/>
  <c r="Q115" i="5" s="1"/>
  <c r="L114" i="5"/>
  <c r="F114" i="5" s="1"/>
  <c r="Q114" i="5" s="1"/>
  <c r="L110" i="5"/>
  <c r="F110" i="5" s="1"/>
  <c r="Q110" i="5" s="1"/>
  <c r="L109" i="5"/>
  <c r="F109" i="5" s="1"/>
  <c r="Q109" i="5" s="1"/>
  <c r="L107" i="5"/>
  <c r="F107" i="5" s="1"/>
  <c r="Q107" i="5" s="1"/>
  <c r="L105" i="5"/>
  <c r="F105" i="5" s="1"/>
  <c r="Q105" i="5" s="1"/>
  <c r="L104" i="5"/>
  <c r="F104" i="5" s="1"/>
  <c r="Q104" i="5" s="1"/>
  <c r="L103" i="5"/>
  <c r="F103" i="5" s="1"/>
  <c r="Q103" i="5" s="1"/>
  <c r="L102" i="5"/>
  <c r="F102" i="5" s="1"/>
  <c r="Q102" i="5" s="1"/>
  <c r="L99" i="5"/>
  <c r="F99" i="5" s="1"/>
  <c r="Q99" i="5" s="1"/>
  <c r="L98" i="5"/>
  <c r="F98" i="5" s="1"/>
  <c r="Q98" i="5" s="1"/>
  <c r="L95" i="5"/>
  <c r="F95" i="5" s="1"/>
  <c r="Q95" i="5" s="1"/>
  <c r="L93" i="5"/>
  <c r="F93" i="5" s="1"/>
  <c r="Q93" i="5" s="1"/>
  <c r="L92" i="5"/>
  <c r="F92" i="5" s="1"/>
  <c r="Q92" i="5" s="1"/>
  <c r="L91" i="5"/>
  <c r="F91" i="5" s="1"/>
  <c r="Q91" i="5" s="1"/>
  <c r="L90" i="5"/>
  <c r="F90" i="5" s="1"/>
  <c r="Q90" i="5" s="1"/>
  <c r="L89" i="5"/>
  <c r="F89" i="5" s="1"/>
  <c r="Q89" i="5" s="1"/>
  <c r="L88" i="5"/>
  <c r="F88" i="5" s="1"/>
  <c r="Q88" i="5" s="1"/>
  <c r="L87" i="5"/>
  <c r="F87" i="5" s="1"/>
  <c r="Q87" i="5" s="1"/>
  <c r="L86" i="5"/>
  <c r="F86" i="5" s="1"/>
  <c r="Q86" i="5" s="1"/>
  <c r="L85" i="5"/>
  <c r="F85" i="5" s="1"/>
  <c r="Q85" i="5" s="1"/>
  <c r="L84" i="5"/>
  <c r="F84" i="5" s="1"/>
  <c r="Q84" i="5" s="1"/>
  <c r="L82" i="5"/>
  <c r="F82" i="5" s="1"/>
  <c r="Q82" i="5" s="1"/>
  <c r="L81" i="5"/>
  <c r="F81" i="5" s="1"/>
  <c r="Q81" i="5" s="1"/>
  <c r="L80" i="5"/>
  <c r="F80" i="5" s="1"/>
  <c r="Q80" i="5" s="1"/>
  <c r="L79" i="5"/>
  <c r="F79" i="5" s="1"/>
  <c r="Q79" i="5" s="1"/>
  <c r="L78" i="5"/>
  <c r="F78" i="5" s="1"/>
  <c r="Q78" i="5" s="1"/>
  <c r="L77" i="5"/>
  <c r="F77" i="5" s="1"/>
  <c r="Q77" i="5" s="1"/>
  <c r="L76" i="5"/>
  <c r="F76" i="5" s="1"/>
  <c r="Q76" i="5" s="1"/>
  <c r="L75" i="5"/>
  <c r="F75" i="5" s="1"/>
  <c r="Q75" i="5" s="1"/>
  <c r="L74" i="5"/>
  <c r="F74" i="5" s="1"/>
  <c r="Q74" i="5" s="1"/>
  <c r="L73" i="5"/>
  <c r="F73" i="5" s="1"/>
  <c r="Q73" i="5" s="1"/>
  <c r="L72" i="5"/>
  <c r="F72" i="5" s="1"/>
  <c r="Q72" i="5" s="1"/>
  <c r="L70" i="5"/>
  <c r="F70" i="5" s="1"/>
  <c r="Q70" i="5" s="1"/>
  <c r="L69" i="5"/>
  <c r="F69" i="5" s="1"/>
  <c r="Q69" i="5" s="1"/>
  <c r="L68" i="5"/>
  <c r="F68" i="5" s="1"/>
  <c r="Q68" i="5" s="1"/>
  <c r="L67" i="5"/>
  <c r="F67" i="5" s="1"/>
  <c r="Q67" i="5" s="1"/>
  <c r="L66" i="5"/>
  <c r="F66" i="5" s="1"/>
  <c r="Q66" i="5" s="1"/>
  <c r="L65" i="5"/>
  <c r="F65" i="5" s="1"/>
  <c r="Q65" i="5" s="1"/>
  <c r="L64" i="5"/>
  <c r="F64" i="5" s="1"/>
  <c r="Q64" i="5" s="1"/>
  <c r="L60" i="5"/>
  <c r="F60" i="5" s="1"/>
  <c r="Q60" i="5" s="1"/>
  <c r="L59" i="5"/>
  <c r="F59" i="5" s="1"/>
  <c r="Q59" i="5" s="1"/>
  <c r="L58" i="5"/>
  <c r="F58" i="5" s="1"/>
  <c r="Q58" i="5" s="1"/>
  <c r="L57" i="5"/>
  <c r="F57" i="5" s="1"/>
  <c r="Q57" i="5" s="1"/>
  <c r="L55" i="5"/>
  <c r="F55" i="5" s="1"/>
  <c r="Q55" i="5" s="1"/>
  <c r="L54" i="5"/>
  <c r="F54" i="5" s="1"/>
  <c r="Q54" i="5" s="1"/>
  <c r="L53" i="5"/>
  <c r="F53" i="5" s="1"/>
  <c r="Q53" i="5" s="1"/>
  <c r="L52" i="5"/>
  <c r="F52" i="5" s="1"/>
  <c r="Q52" i="5" s="1"/>
  <c r="L51" i="5"/>
  <c r="F51" i="5" s="1"/>
  <c r="Q51" i="5" s="1"/>
  <c r="L50" i="5"/>
  <c r="F50" i="5" s="1"/>
  <c r="Q50" i="5" s="1"/>
  <c r="L49" i="5"/>
  <c r="F49" i="5" s="1"/>
  <c r="Q49" i="5" s="1"/>
  <c r="L48" i="5"/>
  <c r="F48" i="5" s="1"/>
  <c r="Q48" i="5" s="1"/>
  <c r="L47" i="5"/>
  <c r="F47" i="5" s="1"/>
  <c r="Q47" i="5" s="1"/>
  <c r="L46" i="5"/>
  <c r="F46" i="5" s="1"/>
  <c r="Q46" i="5" s="1"/>
  <c r="L45" i="5"/>
  <c r="F45" i="5" s="1"/>
  <c r="Q45" i="5" s="1"/>
  <c r="L44" i="5"/>
  <c r="F44" i="5" s="1"/>
  <c r="Q44" i="5" s="1"/>
  <c r="L43" i="5"/>
  <c r="F43" i="5" s="1"/>
  <c r="Q43" i="5" s="1"/>
  <c r="L41" i="5"/>
  <c r="F41" i="5" s="1"/>
  <c r="Q41" i="5" s="1"/>
  <c r="L40" i="5"/>
  <c r="F40" i="5" s="1"/>
  <c r="Q40" i="5" s="1"/>
  <c r="L39" i="5"/>
  <c r="F39" i="5" s="1"/>
  <c r="Q39" i="5" s="1"/>
  <c r="L38" i="5"/>
  <c r="L37" i="5"/>
  <c r="F37" i="5" s="1"/>
  <c r="Q37" i="5" s="1"/>
  <c r="L36" i="5"/>
  <c r="F36" i="5" s="1"/>
  <c r="Q36" i="5" s="1"/>
  <c r="L35" i="5"/>
  <c r="F35" i="5" s="1"/>
  <c r="Q35" i="5" s="1"/>
  <c r="L34" i="5"/>
  <c r="F34" i="5" s="1"/>
  <c r="Q34" i="5" s="1"/>
  <c r="L33" i="5"/>
  <c r="F33" i="5" s="1"/>
  <c r="Q33" i="5" s="1"/>
  <c r="L31" i="5"/>
  <c r="F31" i="5" s="1"/>
  <c r="Q31" i="5" s="1"/>
  <c r="L30" i="5"/>
  <c r="F30" i="5" s="1"/>
  <c r="Q30" i="5" s="1"/>
  <c r="L29" i="5"/>
  <c r="F29" i="5" s="1"/>
  <c r="Q29" i="5" s="1"/>
  <c r="L28" i="5"/>
  <c r="F28" i="5" s="1"/>
  <c r="Q28" i="5" s="1"/>
  <c r="L27" i="5"/>
  <c r="F27" i="5" s="1"/>
  <c r="Q27" i="5" s="1"/>
  <c r="L26" i="5"/>
  <c r="L25" i="5"/>
  <c r="F25" i="5" s="1"/>
  <c r="Q25" i="5" s="1"/>
  <c r="L24" i="5"/>
  <c r="F24" i="5" s="1"/>
  <c r="Q24" i="5" s="1"/>
  <c r="L23" i="5"/>
  <c r="F23" i="5" s="1"/>
  <c r="Q23" i="5" s="1"/>
  <c r="L22" i="5"/>
  <c r="L21" i="5"/>
  <c r="F21" i="5" s="1"/>
  <c r="Q21" i="5" s="1"/>
  <c r="L20" i="5"/>
  <c r="F20" i="5" s="1"/>
  <c r="Q20" i="5" s="1"/>
  <c r="L19" i="5"/>
  <c r="F19" i="5" s="1"/>
  <c r="Q19" i="5" s="1"/>
  <c r="L18" i="5"/>
  <c r="F18" i="5" s="1"/>
  <c r="Q18" i="5" s="1"/>
  <c r="L17" i="5"/>
  <c r="F17" i="5" s="1"/>
  <c r="Q17" i="5" s="1"/>
  <c r="L16" i="5"/>
  <c r="F16" i="5" s="1"/>
  <c r="Q16" i="5" s="1"/>
  <c r="L15" i="5"/>
  <c r="F15" i="5" s="1"/>
  <c r="Q15" i="5" s="1"/>
  <c r="L14" i="5"/>
  <c r="F14" i="5" s="1"/>
  <c r="Q14" i="5" s="1"/>
  <c r="L13" i="5"/>
  <c r="F13" i="5" s="1"/>
  <c r="Q13" i="5" s="1"/>
  <c r="L12" i="5"/>
  <c r="F12" i="5" s="1"/>
  <c r="Q12" i="5" s="1"/>
  <c r="L11" i="5"/>
  <c r="F11" i="5" s="1"/>
  <c r="Q11" i="5" s="1"/>
  <c r="L10" i="5"/>
  <c r="F10" i="5" s="1"/>
  <c r="Q10" i="5" s="1"/>
  <c r="L9" i="5"/>
  <c r="F9" i="5" s="1"/>
  <c r="Q9" i="5" s="1"/>
  <c r="L8" i="5"/>
  <c r="F8" i="5" s="1"/>
  <c r="Q8" i="5" s="1"/>
  <c r="L7" i="5"/>
  <c r="F7" i="5" s="1"/>
  <c r="Q7" i="5" s="1"/>
  <c r="I77" i="5"/>
  <c r="I127" i="5"/>
  <c r="I125" i="5"/>
  <c r="I123" i="5"/>
  <c r="I117" i="5"/>
  <c r="I113" i="5"/>
  <c r="I112" i="5"/>
  <c r="I42" i="5"/>
  <c r="I131" i="5"/>
  <c r="I130" i="5"/>
  <c r="I128" i="5"/>
  <c r="I119" i="5"/>
  <c r="I118" i="5"/>
  <c r="I116" i="5"/>
  <c r="I115" i="5"/>
  <c r="I114" i="5"/>
  <c r="I110" i="5"/>
  <c r="I109" i="5"/>
  <c r="I107" i="5"/>
  <c r="I105" i="5"/>
  <c r="I104" i="5"/>
  <c r="I103" i="5"/>
  <c r="I102" i="5"/>
  <c r="I99" i="5"/>
  <c r="I98" i="5"/>
  <c r="I95" i="5"/>
  <c r="I93" i="5"/>
  <c r="I92" i="5"/>
  <c r="I91" i="5"/>
  <c r="I90" i="5"/>
  <c r="I89" i="5"/>
  <c r="I88" i="5"/>
  <c r="I87" i="5"/>
  <c r="I86" i="5"/>
  <c r="I85" i="5"/>
  <c r="I84" i="5"/>
  <c r="I82" i="5"/>
  <c r="I81" i="5"/>
  <c r="I80" i="5"/>
  <c r="I79" i="5"/>
  <c r="I78" i="5"/>
  <c r="I76" i="5"/>
  <c r="I75" i="5"/>
  <c r="I74" i="5"/>
  <c r="I73" i="5"/>
  <c r="I72" i="5"/>
  <c r="I70" i="5"/>
  <c r="I69" i="5"/>
  <c r="I68" i="5"/>
  <c r="I67" i="5"/>
  <c r="I66" i="5"/>
  <c r="I65" i="5"/>
  <c r="I64" i="5"/>
  <c r="I63" i="5"/>
  <c r="L63" i="5" s="1"/>
  <c r="F63" i="5" s="1"/>
  <c r="Q63" i="5" s="1"/>
  <c r="I62" i="5"/>
  <c r="L62" i="5" s="1"/>
  <c r="F62" i="5" s="1"/>
  <c r="Q62" i="5" s="1"/>
  <c r="I61" i="5"/>
  <c r="L61" i="5" s="1"/>
  <c r="F61" i="5" s="1"/>
  <c r="Q61" i="5" s="1"/>
  <c r="I60" i="5"/>
  <c r="I59" i="5"/>
  <c r="I58" i="5"/>
  <c r="I57" i="5"/>
  <c r="I55" i="5"/>
  <c r="I54" i="5"/>
  <c r="I53" i="5"/>
  <c r="I52" i="5"/>
  <c r="I51" i="5"/>
  <c r="I50" i="5"/>
  <c r="I49" i="5"/>
  <c r="I48" i="5"/>
  <c r="I47" i="5"/>
  <c r="I46" i="5"/>
  <c r="I45" i="5"/>
  <c r="I44" i="5"/>
  <c r="I43" i="5"/>
  <c r="I41" i="5"/>
  <c r="I40" i="5"/>
  <c r="I39" i="5"/>
  <c r="I37" i="5"/>
  <c r="I36" i="5"/>
  <c r="I35" i="5"/>
  <c r="I34" i="5"/>
  <c r="I33" i="5"/>
  <c r="I32" i="5"/>
  <c r="L32" i="5" s="1"/>
  <c r="F32" i="5" s="1"/>
  <c r="Q32" i="5" s="1"/>
  <c r="I31" i="5"/>
  <c r="I30" i="5"/>
  <c r="I29" i="5"/>
  <c r="I28" i="5"/>
  <c r="I27" i="5"/>
  <c r="I25" i="5"/>
  <c r="I24" i="5"/>
  <c r="I23" i="5"/>
  <c r="I21" i="5"/>
  <c r="I20" i="5"/>
  <c r="I19" i="5"/>
  <c r="I18" i="5"/>
  <c r="I17" i="5"/>
  <c r="I16" i="5"/>
  <c r="I15" i="5"/>
  <c r="I14" i="5"/>
  <c r="I13" i="5"/>
  <c r="I12" i="5"/>
  <c r="I11" i="5"/>
  <c r="I10" i="5"/>
  <c r="I9" i="5"/>
  <c r="I8" i="5"/>
  <c r="I7" i="5"/>
  <c r="L64" i="10"/>
  <c r="F64" i="10" s="1"/>
  <c r="L88" i="10"/>
  <c r="F88" i="10" s="1"/>
  <c r="Q88" i="10" s="1"/>
  <c r="L87" i="10"/>
  <c r="F87" i="10" s="1"/>
  <c r="Q87" i="10" s="1"/>
  <c r="L107" i="10"/>
  <c r="L106" i="10"/>
  <c r="F106" i="10" s="1"/>
  <c r="L105" i="10"/>
  <c r="F105" i="10" s="1"/>
  <c r="L104" i="10"/>
  <c r="F104" i="10" s="1"/>
  <c r="L102" i="10"/>
  <c r="F102" i="10" s="1"/>
  <c r="L101" i="10"/>
  <c r="F101" i="10" s="1"/>
  <c r="L92" i="10"/>
  <c r="F92" i="10" s="1"/>
  <c r="L91" i="10"/>
  <c r="F91" i="10" s="1"/>
  <c r="L89" i="10"/>
  <c r="F89" i="10" s="1"/>
  <c r="L83" i="10"/>
  <c r="F83" i="10" s="1"/>
  <c r="L81" i="10"/>
  <c r="F81" i="10" s="1"/>
  <c r="L80" i="10"/>
  <c r="F80" i="10" s="1"/>
  <c r="L79" i="10"/>
  <c r="F79" i="10" s="1"/>
  <c r="L77" i="10"/>
  <c r="F77" i="10" s="1"/>
  <c r="L76" i="10"/>
  <c r="F76" i="10" s="1"/>
  <c r="L74" i="10"/>
  <c r="F74" i="10" s="1"/>
  <c r="L73" i="10"/>
  <c r="F73" i="10" s="1"/>
  <c r="L72" i="10"/>
  <c r="F72" i="10" s="1"/>
  <c r="L71" i="10"/>
  <c r="F71" i="10" s="1"/>
  <c r="L69" i="10"/>
  <c r="F69" i="10" s="1"/>
  <c r="L68" i="10"/>
  <c r="F68" i="10" s="1"/>
  <c r="L67" i="10"/>
  <c r="F67" i="10" s="1"/>
  <c r="L66" i="10"/>
  <c r="F66" i="10" s="1"/>
  <c r="L65" i="10"/>
  <c r="F65" i="10" s="1"/>
  <c r="L63" i="10"/>
  <c r="F63" i="10" s="1"/>
  <c r="L62" i="10"/>
  <c r="F62" i="10" s="1"/>
  <c r="L61" i="10"/>
  <c r="F61" i="10" s="1"/>
  <c r="L60" i="10"/>
  <c r="F60" i="10" s="1"/>
  <c r="L59" i="10"/>
  <c r="F59" i="10" s="1"/>
  <c r="L58" i="10"/>
  <c r="F58" i="10" s="1"/>
  <c r="Q58" i="10" s="1"/>
  <c r="L57" i="10"/>
  <c r="F57" i="10" s="1"/>
  <c r="L56" i="10"/>
  <c r="F56" i="10" s="1"/>
  <c r="L55" i="10"/>
  <c r="F55" i="10" s="1"/>
  <c r="L54" i="10"/>
  <c r="F54" i="10" s="1"/>
  <c r="L53" i="10"/>
  <c r="F53" i="10" s="1"/>
  <c r="L52" i="10"/>
  <c r="F52" i="10" s="1"/>
  <c r="L50" i="10"/>
  <c r="F50" i="10" s="1"/>
  <c r="L49" i="10"/>
  <c r="F49" i="10" s="1"/>
  <c r="L48" i="10"/>
  <c r="F48" i="10" s="1"/>
  <c r="L46" i="10"/>
  <c r="F46" i="10" s="1"/>
  <c r="L45" i="10"/>
  <c r="F45" i="10" s="1"/>
  <c r="L44" i="10"/>
  <c r="L43" i="10"/>
  <c r="L39" i="10"/>
  <c r="L38" i="10"/>
  <c r="L37" i="10"/>
  <c r="F37" i="10" s="1"/>
  <c r="L36" i="10"/>
  <c r="F36" i="10" s="1"/>
  <c r="L35" i="10"/>
  <c r="F35" i="10" s="1"/>
  <c r="L34" i="10"/>
  <c r="F34" i="10" s="1"/>
  <c r="L33" i="10"/>
  <c r="F33" i="10" s="1"/>
  <c r="L32" i="10"/>
  <c r="F32" i="10" s="1"/>
  <c r="L31" i="10"/>
  <c r="F31" i="10" s="1"/>
  <c r="L30" i="10"/>
  <c r="F30" i="10" s="1"/>
  <c r="L29" i="10"/>
  <c r="F29" i="10" s="1"/>
  <c r="L26" i="10"/>
  <c r="F26" i="10" s="1"/>
  <c r="L25" i="10"/>
  <c r="L24" i="10"/>
  <c r="L23" i="10"/>
  <c r="L22" i="10"/>
  <c r="F22" i="10" s="1"/>
  <c r="L20" i="10"/>
  <c r="F20" i="10" s="1"/>
  <c r="L19" i="10"/>
  <c r="F19" i="10" s="1"/>
  <c r="L17" i="10"/>
  <c r="L15" i="10"/>
  <c r="L14" i="10"/>
  <c r="L13" i="10"/>
  <c r="L12" i="10"/>
  <c r="F12" i="10" s="1"/>
  <c r="L11" i="10"/>
  <c r="L10" i="10"/>
  <c r="L9" i="10"/>
  <c r="F9" i="10" s="1"/>
  <c r="O9" i="10" s="1"/>
  <c r="L8" i="10"/>
  <c r="L99" i="10"/>
  <c r="L97" i="10"/>
  <c r="F97" i="10" s="1"/>
  <c r="L95" i="10"/>
  <c r="F95" i="10" s="1"/>
  <c r="L90" i="10"/>
  <c r="F90" i="10" s="1"/>
  <c r="L86" i="10"/>
  <c r="F86" i="10" s="1"/>
  <c r="L85" i="10"/>
  <c r="F85" i="10" s="1"/>
  <c r="L28" i="10"/>
  <c r="F28" i="10" s="1"/>
  <c r="I99" i="10"/>
  <c r="I97" i="10"/>
  <c r="I95" i="10"/>
  <c r="I90" i="10"/>
  <c r="I86" i="10"/>
  <c r="I85" i="10"/>
  <c r="I28" i="10"/>
  <c r="I107" i="10"/>
  <c r="I106" i="10"/>
  <c r="I105" i="10"/>
  <c r="I104" i="10"/>
  <c r="I102" i="10"/>
  <c r="I101" i="10"/>
  <c r="I92" i="10"/>
  <c r="I91" i="10"/>
  <c r="I89" i="10"/>
  <c r="I30" i="10"/>
  <c r="I31" i="10"/>
  <c r="I32" i="10"/>
  <c r="I33" i="10"/>
  <c r="I34" i="10"/>
  <c r="I35" i="10"/>
  <c r="I36" i="10"/>
  <c r="I37" i="10"/>
  <c r="I38" i="10"/>
  <c r="I39" i="10"/>
  <c r="I40" i="10"/>
  <c r="L40" i="10" s="1"/>
  <c r="F40" i="10" s="1"/>
  <c r="I41" i="10"/>
  <c r="L41" i="10" s="1"/>
  <c r="I42" i="10"/>
  <c r="L42" i="10" s="1"/>
  <c r="F42" i="10" s="1"/>
  <c r="I43" i="10"/>
  <c r="I44" i="10"/>
  <c r="I45" i="10"/>
  <c r="I46" i="10"/>
  <c r="I48" i="10"/>
  <c r="I49" i="10"/>
  <c r="I50" i="10"/>
  <c r="I51" i="10"/>
  <c r="L51" i="10" s="1"/>
  <c r="I52" i="10"/>
  <c r="I53" i="10"/>
  <c r="I54" i="10"/>
  <c r="I55" i="10"/>
  <c r="I56" i="10"/>
  <c r="I57" i="10"/>
  <c r="I58" i="10"/>
  <c r="I59" i="10"/>
  <c r="I60" i="10"/>
  <c r="I61" i="10"/>
  <c r="I62" i="10"/>
  <c r="I63" i="10"/>
  <c r="I64" i="10"/>
  <c r="I65" i="10"/>
  <c r="I66" i="10"/>
  <c r="I67" i="10"/>
  <c r="I68" i="10"/>
  <c r="I69" i="10"/>
  <c r="I71" i="10"/>
  <c r="I72" i="10"/>
  <c r="I73" i="10"/>
  <c r="I74" i="10"/>
  <c r="I76" i="10"/>
  <c r="I77" i="10"/>
  <c r="I79" i="10"/>
  <c r="I80" i="10"/>
  <c r="I81" i="10"/>
  <c r="I83" i="10"/>
  <c r="I29" i="10"/>
  <c r="I7" i="10"/>
  <c r="L7" i="10" s="1"/>
  <c r="I8" i="10"/>
  <c r="I9" i="10"/>
  <c r="I10" i="10"/>
  <c r="I11" i="10"/>
  <c r="I12" i="10"/>
  <c r="I13" i="10"/>
  <c r="I14" i="10"/>
  <c r="I15" i="10"/>
  <c r="I16" i="10"/>
  <c r="L16" i="10" s="1"/>
  <c r="I17" i="10"/>
  <c r="I18" i="10"/>
  <c r="L18" i="10" s="1"/>
  <c r="I19" i="10"/>
  <c r="I20" i="10"/>
  <c r="I21" i="10"/>
  <c r="L21" i="10" s="1"/>
  <c r="I22" i="10"/>
  <c r="I23" i="10"/>
  <c r="I24" i="10"/>
  <c r="I25" i="10"/>
  <c r="I26" i="10"/>
  <c r="I27" i="10"/>
  <c r="L27" i="10" s="1"/>
  <c r="I6" i="10"/>
  <c r="F27" i="10" l="1"/>
  <c r="O27" i="10"/>
  <c r="F10" i="10"/>
  <c r="O10" i="10"/>
  <c r="Q10" i="10" s="1"/>
  <c r="F39" i="10"/>
  <c r="O39" i="10"/>
  <c r="F18" i="10"/>
  <c r="O18" i="10"/>
  <c r="F11" i="10"/>
  <c r="O11" i="10"/>
  <c r="F43" i="10"/>
  <c r="O43" i="10"/>
  <c r="Q43" i="10" s="1"/>
  <c r="F23" i="10"/>
  <c r="O23" i="10"/>
  <c r="Q23" i="10" s="1"/>
  <c r="F7" i="10"/>
  <c r="O7" i="10"/>
  <c r="F14" i="10"/>
  <c r="O14" i="10"/>
  <c r="F25" i="10"/>
  <c r="O25" i="10"/>
  <c r="Q25" i="10" s="1"/>
  <c r="F16" i="10"/>
  <c r="O16" i="10"/>
  <c r="Q16" i="10" s="1"/>
  <c r="F41" i="10"/>
  <c r="O41" i="10"/>
  <c r="F99" i="10"/>
  <c r="Q99" i="10" s="1"/>
  <c r="F15" i="10"/>
  <c r="O15" i="10"/>
  <c r="F24" i="10"/>
  <c r="O24" i="10"/>
  <c r="F107" i="10"/>
  <c r="O107" i="10"/>
  <c r="F21" i="10"/>
  <c r="O21" i="10"/>
  <c r="F8" i="10"/>
  <c r="O8" i="10"/>
  <c r="F17" i="10"/>
  <c r="O17" i="10"/>
  <c r="F13" i="10"/>
  <c r="O13" i="10"/>
  <c r="L6" i="10"/>
  <c r="O6" i="10" s="1"/>
  <c r="F38" i="10"/>
  <c r="O38" i="10"/>
  <c r="F51" i="10"/>
  <c r="F44" i="10"/>
  <c r="Q44" i="10" s="1"/>
  <c r="Q41" i="10" l="1"/>
  <c r="Q7" i="10"/>
  <c r="Q18" i="10"/>
  <c r="Q13" i="10"/>
  <c r="Q107" i="10"/>
  <c r="Q39" i="10"/>
  <c r="Q38" i="10"/>
  <c r="Q14" i="10"/>
  <c r="Q11" i="10"/>
  <c r="Q27" i="10"/>
  <c r="Q17" i="10"/>
  <c r="Q24" i="10"/>
  <c r="Q8" i="10"/>
  <c r="Q15" i="10"/>
  <c r="Q21" i="10"/>
  <c r="F6" i="10"/>
  <c r="G77" i="5"/>
  <c r="G127" i="5" l="1"/>
  <c r="G125" i="5"/>
  <c r="G99" i="10"/>
  <c r="G97" i="10"/>
  <c r="G42" i="5"/>
  <c r="G28" i="10"/>
  <c r="G123" i="5" l="1"/>
  <c r="G117" i="5"/>
  <c r="G112" i="5"/>
  <c r="G113" i="5"/>
  <c r="G95" i="10"/>
  <c r="G90" i="10"/>
  <c r="G85" i="10"/>
  <c r="G86" i="10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7" i="5"/>
  <c r="G58" i="5"/>
  <c r="G59" i="5"/>
  <c r="G60" i="5"/>
  <c r="G61" i="5"/>
  <c r="G62" i="5"/>
  <c r="G63" i="5"/>
  <c r="G64" i="5"/>
  <c r="G65" i="5"/>
  <c r="G66" i="5"/>
  <c r="G67" i="5"/>
  <c r="G68" i="5"/>
  <c r="G69" i="5"/>
  <c r="G70" i="5"/>
  <c r="G72" i="5"/>
  <c r="G73" i="5"/>
  <c r="G74" i="5"/>
  <c r="G75" i="5"/>
  <c r="G76" i="5"/>
  <c r="G78" i="5"/>
  <c r="G79" i="5"/>
  <c r="G80" i="5"/>
  <c r="G81" i="5"/>
  <c r="G82" i="5"/>
  <c r="G84" i="5"/>
  <c r="G85" i="5"/>
  <c r="G86" i="5"/>
  <c r="G87" i="5"/>
  <c r="G88" i="5"/>
  <c r="G89" i="5"/>
  <c r="G90" i="5"/>
  <c r="G91" i="5"/>
  <c r="G92" i="5"/>
  <c r="G93" i="5"/>
  <c r="G95" i="5"/>
  <c r="G98" i="5"/>
  <c r="G99" i="5"/>
  <c r="G102" i="5"/>
  <c r="G103" i="5"/>
  <c r="G104" i="5"/>
  <c r="G105" i="5"/>
  <c r="G107" i="5"/>
  <c r="G109" i="5"/>
  <c r="G110" i="5"/>
  <c r="G114" i="5"/>
  <c r="G115" i="5"/>
  <c r="G118" i="5"/>
  <c r="G119" i="5"/>
  <c r="G128" i="5"/>
  <c r="G130" i="5"/>
  <c r="G131" i="5"/>
  <c r="G7" i="10"/>
  <c r="G8" i="10"/>
  <c r="G9" i="10"/>
  <c r="G10" i="10"/>
  <c r="G11" i="10"/>
  <c r="G12" i="10"/>
  <c r="G13" i="10"/>
  <c r="G14" i="10"/>
  <c r="G15" i="10"/>
  <c r="G16" i="10"/>
  <c r="G17" i="10"/>
  <c r="G18" i="10"/>
  <c r="G19" i="10"/>
  <c r="G20" i="10"/>
  <c r="G21" i="10"/>
  <c r="G22" i="10"/>
  <c r="G23" i="10"/>
  <c r="G24" i="10"/>
  <c r="G25" i="10"/>
  <c r="G26" i="10"/>
  <c r="G27" i="10"/>
  <c r="G29" i="10"/>
  <c r="G30" i="10"/>
  <c r="G31" i="10"/>
  <c r="G32" i="10"/>
  <c r="G33" i="10"/>
  <c r="G34" i="10"/>
  <c r="G35" i="10"/>
  <c r="G36" i="10"/>
  <c r="G37" i="10"/>
  <c r="G38" i="10"/>
  <c r="G39" i="10"/>
  <c r="G40" i="10"/>
  <c r="G41" i="10"/>
  <c r="G42" i="10"/>
  <c r="G43" i="10"/>
  <c r="G44" i="10"/>
  <c r="G45" i="10"/>
  <c r="G46" i="10"/>
  <c r="G48" i="10"/>
  <c r="G49" i="10"/>
  <c r="G50" i="10"/>
  <c r="G51" i="10"/>
  <c r="G52" i="10"/>
  <c r="G53" i="10"/>
  <c r="G54" i="10"/>
  <c r="G55" i="10"/>
  <c r="G56" i="10"/>
  <c r="G57" i="10"/>
  <c r="G58" i="10"/>
  <c r="G59" i="10"/>
  <c r="G60" i="10"/>
  <c r="G61" i="10"/>
  <c r="G62" i="10"/>
  <c r="G63" i="10"/>
  <c r="G64" i="10"/>
  <c r="G65" i="10"/>
  <c r="G66" i="10"/>
  <c r="G67" i="10"/>
  <c r="G68" i="10"/>
  <c r="G69" i="10"/>
  <c r="G71" i="10"/>
  <c r="G72" i="10"/>
  <c r="G73" i="10"/>
  <c r="G74" i="10"/>
  <c r="G76" i="10"/>
  <c r="G77" i="10"/>
  <c r="G79" i="10"/>
  <c r="G80" i="10"/>
  <c r="G81" i="10"/>
  <c r="G83" i="10"/>
  <c r="G87" i="10"/>
  <c r="G88" i="10"/>
  <c r="G91" i="10"/>
  <c r="G92" i="10"/>
  <c r="G101" i="10"/>
  <c r="G102" i="10"/>
  <c r="G104" i="10"/>
  <c r="G105" i="10"/>
  <c r="G106" i="10"/>
  <c r="G107" i="10"/>
  <c r="T24" i="5" l="1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G6" i="10" l="1"/>
  <c r="O55" i="10" l="1"/>
  <c r="Q55" i="10" s="1"/>
  <c r="O29" i="10"/>
  <c r="Q29" i="10" s="1"/>
  <c r="O76" i="10"/>
  <c r="Q76" i="10" s="1"/>
  <c r="O45" i="10"/>
  <c r="Q45" i="10" s="1"/>
  <c r="O106" i="10"/>
  <c r="Q106" i="10" s="1"/>
  <c r="O80" i="10"/>
  <c r="Q80" i="10" s="1"/>
  <c r="O28" i="10"/>
  <c r="Q28" i="10" s="1"/>
  <c r="O62" i="10"/>
  <c r="Q62" i="10" s="1"/>
  <c r="O69" i="10"/>
  <c r="Q69" i="10" s="1"/>
  <c r="O30" i="10"/>
  <c r="Q30" i="10" s="1"/>
  <c r="O79" i="10"/>
  <c r="Q79" i="10" s="1"/>
  <c r="O71" i="10"/>
  <c r="Q71" i="10" s="1"/>
  <c r="O89" i="10"/>
  <c r="Q89" i="10" s="1"/>
  <c r="O57" i="10"/>
  <c r="Q57" i="10" s="1"/>
  <c r="O20" i="10"/>
  <c r="Q20" i="10" s="1"/>
  <c r="O48" i="10"/>
  <c r="Q48" i="10" s="1"/>
  <c r="O31" i="10"/>
  <c r="Q31" i="10" s="1"/>
  <c r="O74" i="10"/>
  <c r="Q74" i="10" s="1"/>
  <c r="O66" i="10"/>
  <c r="Q66" i="10" s="1"/>
  <c r="O102" i="10"/>
  <c r="Q102" i="10" s="1"/>
  <c r="O91" i="10"/>
  <c r="Q91" i="10" s="1"/>
  <c r="O22" i="10"/>
  <c r="Q22" i="10" s="1"/>
  <c r="O83" i="10"/>
  <c r="Q83" i="10" s="1"/>
  <c r="O12" i="10"/>
  <c r="Q12" i="10" s="1"/>
  <c r="Q6" i="10"/>
  <c r="O59" i="10"/>
  <c r="Q59" i="10" s="1"/>
  <c r="O60" i="10"/>
  <c r="Q60" i="10" s="1"/>
  <c r="O32" i="10"/>
  <c r="Q32" i="10" s="1"/>
  <c r="O67" i="10"/>
  <c r="Q67" i="10" s="1"/>
  <c r="O105" i="10"/>
  <c r="Q105" i="10" s="1"/>
  <c r="Q9" i="10"/>
  <c r="O86" i="10"/>
  <c r="Q86" i="10" s="1"/>
  <c r="O33" i="10"/>
  <c r="Q33" i="10" s="1"/>
  <c r="O54" i="10"/>
  <c r="Q54" i="10" s="1"/>
  <c r="O19" i="10"/>
  <c r="Q19" i="10" s="1"/>
  <c r="O63" i="10"/>
  <c r="Q63" i="10" s="1"/>
  <c r="O46" i="10"/>
  <c r="Q46" i="10" s="1"/>
  <c r="O97" i="10"/>
  <c r="Q97" i="10" s="1"/>
  <c r="O81" i="10"/>
  <c r="Q81" i="10" s="1"/>
  <c r="O49" i="10"/>
  <c r="Q49" i="10" s="1"/>
  <c r="O51" i="10"/>
  <c r="Q51" i="10" s="1"/>
  <c r="O34" i="10"/>
  <c r="Q34" i="10" s="1"/>
  <c r="O73" i="10"/>
  <c r="Q73" i="10" s="1"/>
  <c r="O61" i="10"/>
  <c r="Q61" i="10" s="1"/>
  <c r="O72" i="10"/>
  <c r="Q72" i="10" s="1"/>
  <c r="O64" i="10"/>
  <c r="Q64" i="10" s="1"/>
  <c r="O65" i="10"/>
  <c r="Q65" i="10" s="1"/>
  <c r="O68" i="10"/>
  <c r="Q68" i="10" s="1"/>
  <c r="O35" i="10"/>
  <c r="Q35" i="10" s="1"/>
  <c r="O50" i="10"/>
  <c r="Q50" i="10" s="1"/>
  <c r="O52" i="10"/>
  <c r="Q52" i="10" s="1"/>
  <c r="O53" i="10"/>
  <c r="Q53" i="10" s="1"/>
  <c r="O92" i="10"/>
  <c r="Q92" i="10" s="1"/>
  <c r="O42" i="10"/>
  <c r="Q42" i="10" s="1"/>
  <c r="O104" i="10"/>
  <c r="Q104" i="10" s="1"/>
  <c r="O95" i="10"/>
  <c r="Q95" i="10" s="1"/>
  <c r="O36" i="10"/>
  <c r="Q36" i="10" s="1"/>
  <c r="O26" i="10"/>
  <c r="Q26" i="10" s="1"/>
  <c r="O56" i="10"/>
  <c r="Q56" i="10" s="1"/>
  <c r="O40" i="10"/>
  <c r="Q40" i="10" s="1"/>
  <c r="O101" i="10"/>
  <c r="Q101" i="10" s="1"/>
  <c r="O77" i="10"/>
  <c r="Q77" i="10" s="1"/>
  <c r="O90" i="10"/>
  <c r="Q90" i="10" s="1"/>
  <c r="O85" i="10"/>
  <c r="Q85" i="10" s="1"/>
  <c r="O37" i="10"/>
  <c r="Q37" i="10" s="1"/>
</calcChain>
</file>

<file path=xl/sharedStrings.xml><?xml version="1.0" encoding="utf-8"?>
<sst xmlns="http://schemas.openxmlformats.org/spreadsheetml/2006/main" count="1172" uniqueCount="380">
  <si>
    <t>LABEL</t>
  </si>
  <si>
    <t>ESSUIES MAINS</t>
  </si>
  <si>
    <t>DIVERS</t>
  </si>
  <si>
    <t>REFERENCE</t>
  </si>
  <si>
    <t>ESSUYAGE SURFACES</t>
  </si>
  <si>
    <t>LAVAGE VAISSELLE</t>
  </si>
  <si>
    <t>HYGIENE DES MAINS</t>
  </si>
  <si>
    <t>PAPIERS HYGIENIQUES</t>
  </si>
  <si>
    <t>SANITAIRES</t>
  </si>
  <si>
    <t>MATERIELS</t>
  </si>
  <si>
    <t>MISE A DISPOSITION GRACIEUSE</t>
  </si>
  <si>
    <t xml:space="preserve">OUI </t>
  </si>
  <si>
    <t>NON</t>
  </si>
  <si>
    <t>Pulvérisateurs</t>
  </si>
  <si>
    <t>Distributeurs papier hygiénique</t>
  </si>
  <si>
    <t>Distributeurs papier essuies mains</t>
  </si>
  <si>
    <t>Distributeurs savon</t>
  </si>
  <si>
    <t>PRESTATION OFFERTE</t>
  </si>
  <si>
    <t>DETAILLER LA PRESTATION PROPOSEE</t>
  </si>
  <si>
    <t>Formation aux produits</t>
  </si>
  <si>
    <t xml:space="preserve">Formation aux matériels </t>
  </si>
  <si>
    <t>Centrales de nettoyage et de désinfection
(pour un dosage exact pour un contrôle des coûts. Manipulation aisée et en toute sécurité pour le personnel (pas de contact avec les produits).</t>
  </si>
  <si>
    <t xml:space="preserve">Centrales de dilution </t>
  </si>
  <si>
    <t>Visite annuelle minimum afin de contrôler les réglages des centrales de dilution et de nettoyage (vérification des buses, etc…)</t>
  </si>
  <si>
    <t>TAMPONGE 740 3M GRAND MODELE 131X88MM VERT SACHET X10</t>
  </si>
  <si>
    <t xml:space="preserve"> PRODUITS D'ENTRETIEN</t>
  </si>
  <si>
    <t>COORDONNEES PRECISES</t>
  </si>
  <si>
    <t>NOM :</t>
  </si>
  <si>
    <t>ADRESSE :</t>
  </si>
  <si>
    <t xml:space="preserve">TEL : </t>
  </si>
  <si>
    <t>MAIL :</t>
  </si>
  <si>
    <t xml:space="preserve">SITE INTERNET : </t>
  </si>
  <si>
    <t xml:space="preserve">INTERLOCUTEURS </t>
  </si>
  <si>
    <t>CONDITIONS ACCORDEES POUR LA PERIODE</t>
  </si>
  <si>
    <t>Délai de paiement :</t>
  </si>
  <si>
    <t>Minimum de commande :</t>
  </si>
  <si>
    <t xml:space="preserve">Réclamations, retours : </t>
  </si>
  <si>
    <t>29-22</t>
  </si>
  <si>
    <t>Facture établie et fournie avec la livraison</t>
  </si>
  <si>
    <t>Bons de livraison chiffrés</t>
  </si>
  <si>
    <t>Délai de Livraison :</t>
  </si>
  <si>
    <t>Retard de paiement</t>
  </si>
  <si>
    <t>Une de ses options doit obtenir une réponse positive, afin d'éviter des retards de traitement de facture et par conséquent de paiement.</t>
  </si>
  <si>
    <t>Rupture de produits</t>
  </si>
  <si>
    <t>Frais de Port :</t>
  </si>
  <si>
    <t>Joindre tout dossier technique que vous jugerez utile de porter à notre connaissance : politique environnementale, politique produits, etc..., toutes informations complémentaires  (catalogue, fiche conseil, guide pratique, démarche...). Joindre des annexes si besoin.</t>
  </si>
  <si>
    <t>Les bénéficiaires seront impérativement informés au plus vite des ruptures de produits qui seront remplacés par l'équivalent qualitatif au même tarif.</t>
  </si>
  <si>
    <t>Création de protocoles d'hygiène (plan de nettoyage, de désinfection en cuisine, plonge, légumerie, chambres froides, réception, etc…)</t>
  </si>
  <si>
    <t>GROUPE PLG</t>
  </si>
  <si>
    <t>HYGIENE MAINS</t>
  </si>
  <si>
    <t>MERCURIALE "CUISINE"</t>
  </si>
  <si>
    <t>SOLS
 SURFACES</t>
  </si>
  <si>
    <t>COND</t>
  </si>
  <si>
    <t xml:space="preserve">Les délais de livraison sont fixés lors de la commande. Toute livraison incomplète fera l’objet d’une livraison complémentaire sous 48 heures. </t>
  </si>
  <si>
    <t>QUELLE ACTION ?
Désinfectant, dégraissant, détergent, détartrant…</t>
  </si>
  <si>
    <t>POUR QUELS TYPES DE SURFACES ?</t>
  </si>
  <si>
    <t>OBSERVATIONS COMPLEMENTAIRES</t>
  </si>
  <si>
    <t>N° PAGE DANS CATALOGUE</t>
  </si>
  <si>
    <t>ZA Nantes Atlantique Rue Nungesser &amp; Coli
BP 03 - 44860 ST AIGNAN DE GRAND LIEU</t>
  </si>
  <si>
    <t>3J</t>
  </si>
  <si>
    <t>30J FDM</t>
  </si>
  <si>
    <t>quimper@groupeplg.com</t>
  </si>
  <si>
    <r>
      <rPr>
        <b/>
        <sz val="12"/>
        <rFont val="ＭＳ ゴシック"/>
        <family val="2"/>
        <charset val="128"/>
      </rPr>
      <t>X</t>
    </r>
    <r>
      <rPr>
        <sz val="12"/>
        <rFont val="ＭＳ ゴシック"/>
        <family val="2"/>
        <charset val="128"/>
      </rPr>
      <t xml:space="preserve"> </t>
    </r>
    <r>
      <rPr>
        <sz val="12"/>
        <rFont val="Arial"/>
        <family val="2"/>
      </rPr>
      <t>Côtes d'Armor - Nombre de commerciaux :</t>
    </r>
    <r>
      <rPr>
        <b/>
        <sz val="12"/>
        <rFont val="Arial"/>
        <family val="2"/>
      </rPr>
      <t xml:space="preserve"> 9</t>
    </r>
  </si>
  <si>
    <r>
      <rPr>
        <b/>
        <sz val="12"/>
        <rFont val="ＭＳ ゴシック"/>
        <family val="2"/>
        <charset val="128"/>
      </rPr>
      <t>X</t>
    </r>
    <r>
      <rPr>
        <sz val="12"/>
        <rFont val="ＭＳ ゴシック"/>
        <family val="2"/>
        <charset val="128"/>
      </rPr>
      <t xml:space="preserve"> </t>
    </r>
    <r>
      <rPr>
        <sz val="12"/>
        <rFont val="Arial"/>
        <family val="2"/>
      </rPr>
      <t xml:space="preserve">Finistère - Nombre de commerciaux : </t>
    </r>
    <r>
      <rPr>
        <b/>
        <sz val="12"/>
        <rFont val="Arial"/>
        <family val="2"/>
      </rPr>
      <t>10</t>
    </r>
  </si>
  <si>
    <t xml:space="preserve">  OUI  </t>
  </si>
  <si>
    <t xml:space="preserve">Si oui : est-ce possible d'en informer le client ?
OUI </t>
  </si>
  <si>
    <t>X</t>
  </si>
  <si>
    <t>Formation &amp; utilisation par nos responsables de secteur ayant leur CQP, Contrat de Qualification Professionnelle</t>
  </si>
  <si>
    <t>Formation &amp; utilisation
Mise en route systématique</t>
  </si>
  <si>
    <t>Personnalisation par site</t>
  </si>
  <si>
    <r>
      <t xml:space="preserve">Tarifs fixes : Mercuriales des essentiels en onglets suivants : 1 Mercuriale "Cuisine" et 1 Mercuriale "Hors Cuisine"
</t>
    </r>
    <r>
      <rPr>
        <b/>
        <i/>
        <sz val="12"/>
        <color rgb="FFFF0000"/>
        <rFont val="Arial"/>
        <family val="2"/>
      </rPr>
      <t>ATTENTION</t>
    </r>
    <r>
      <rPr>
        <b/>
        <i/>
        <sz val="12"/>
        <rFont val="Arial"/>
        <family val="2"/>
      </rPr>
      <t xml:space="preserve"> : Ces produits devront être prioritairement conseillés par les commerciaux lors des passations de commandes. Si nous constatons des manquements à ce niveau, nous pourrions revoir nos accords.... </t>
    </r>
    <r>
      <rPr>
        <b/>
        <i/>
        <u/>
        <sz val="12"/>
        <rFont val="Arial"/>
        <family val="2"/>
      </rPr>
      <t>A vous d'informer vos équipes commerciales et de leur demander de respecter cette condition.</t>
    </r>
    <r>
      <rPr>
        <b/>
        <i/>
        <sz val="12"/>
        <rFont val="Arial"/>
        <family val="2"/>
      </rPr>
      <t xml:space="preserve"> Ceci afin d'éviter trop d'abus en Hors Marché et de payer un prix bien trop élevé.</t>
    </r>
    <r>
      <rPr>
        <sz val="12"/>
        <rFont val="Arial"/>
        <family val="2"/>
      </rPr>
      <t xml:space="preserve">
</t>
    </r>
    <r>
      <rPr>
        <b/>
        <sz val="12"/>
        <rFont val="Arial"/>
        <family val="2"/>
      </rPr>
      <t>Remise</t>
    </r>
    <r>
      <rPr>
        <sz val="12"/>
        <rFont val="Arial"/>
        <family val="2"/>
      </rPr>
      <t xml:space="preserve"> effectuée dans le cas de commande de produits "hors mercuriale" :   </t>
    </r>
    <r>
      <rPr>
        <b/>
        <u/>
        <sz val="12"/>
        <rFont val="Arial"/>
        <family val="2"/>
      </rPr>
      <t xml:space="preserve">     45      %
</t>
    </r>
    <r>
      <rPr>
        <u/>
        <sz val="12"/>
        <rFont val="Arial"/>
        <family val="2"/>
      </rPr>
      <t>Joindre le tarif de base avant remise, ainsi que le catalogue</t>
    </r>
  </si>
  <si>
    <t xml:space="preserve">En cas de retard de paiement : Procédez-vous au blocage du compte ?
OUI </t>
  </si>
  <si>
    <t xml:space="preserve">Secteur géographique couvert : </t>
  </si>
  <si>
    <t>6 techniciens</t>
  </si>
  <si>
    <t xml:space="preserve">DETERGENT TOUS SOLS ECOLABEL ENZYPIN 1L                     </t>
  </si>
  <si>
    <t xml:space="preserve">DETERGENT SOLS ET MULTI SURFACES ECOLABEL ENZYPIN 5L        </t>
  </si>
  <si>
    <t xml:space="preserve">DETERGENT NEUTRE SOLS TECHLINE 5L                           </t>
  </si>
  <si>
    <t>LINGETTES DESINFECTANTES SURFACES ALIMENTAIRES TECHLINE X100</t>
  </si>
  <si>
    <t xml:space="preserve">NETTOYANT VITRES ET SURFACES MODERNES PER VETRO 5L          </t>
  </si>
  <si>
    <t xml:space="preserve">DETARTRANT DESINFECTANT SANITAIRES TECHLINE 750ML.          </t>
  </si>
  <si>
    <t xml:space="preserve">DETARTRANT DESINFECTANT SANITAIRES TECHLINE 5L              </t>
  </si>
  <si>
    <t xml:space="preserve">MOUSSE LAVANTE MAINS BACTERICIDE PUREBAC FOAM WASH 1L CX6   </t>
  </si>
  <si>
    <t xml:space="preserve">EM ROULEAU TECHLINE 160M BLANC 2PLIS ECOLABEL CX6           </t>
  </si>
  <si>
    <t xml:space="preserve">EM ROULEAU AIRFLEX SCOTT SLIMROLL 165M BLANC CX6            </t>
  </si>
  <si>
    <t xml:space="preserve">EM ROULEAU TECHLINE 200M BLANC 2PLIS ECOLABEL CX6           </t>
  </si>
  <si>
    <t>EM PLIES V BLANC MAGISTER 20.6X21.5CM 2P 200FTS ECOLABEL X20</t>
  </si>
  <si>
    <t>EM PLIES Z TECHLINE BLANC 20X24CM 2PLIS 200FTS ECOLABEL CX15</t>
  </si>
  <si>
    <t>EM PLIES Z BLANC TECHLINE 23.5X24CM 2PLI ECOLABEL 150FTS X25</t>
  </si>
  <si>
    <t xml:space="preserve">EM PLIES W BLANC SCOTT XTRA 20X31.5CM  1PLI 240FTS CX15     </t>
  </si>
  <si>
    <t xml:space="preserve">PAPIER TOILETTE JUMBO 380M BLANC 2PLIS ECOLABEL X6          </t>
  </si>
  <si>
    <t xml:space="preserve">PAPIER TOILETTE MINI JUMBO 180M TORK ADVANCED T2 BLC 2P X12 </t>
  </si>
  <si>
    <t>PAPIER TOILETTE RLX 200F TECHLINE BLANC 2PLI ECOLABEL C/16X6</t>
  </si>
  <si>
    <t xml:space="preserve">PAPIER TOILETTE PQT 250F HOSTESS BLANC  2PLIS X32           </t>
  </si>
  <si>
    <t xml:space="preserve">PAPIER TOILETTE PQT 250F TECHLINE BLANC 2PLIS ECOLABEL CX36 </t>
  </si>
  <si>
    <t xml:space="preserve">SAC 20L HD 11µ 450X500MM BLANC C/20X50                      </t>
  </si>
  <si>
    <t>EM PLIES W BLANC SCOTT 21.5X31.5CM 1PLI 212FTS CX15</t>
  </si>
  <si>
    <t>NAPPE RLX PAPIER DAMASSE TECHLINE 1.18X100M BLANC X1</t>
  </si>
  <si>
    <t>GEL WC JAVEL 3 EN 1 TECHLINE 750ML</t>
  </si>
  <si>
    <t>LAVETTE MICRO-CLASSIC EVOLUTION 30X40CM JAUNE LOT X5</t>
  </si>
  <si>
    <t>LAVETTE MICRO-CLASSIC EVOLUTION 30X40CM BLEUE LOT X5</t>
  </si>
  <si>
    <t>LAVETTE MICRO-CLASSIC EVOLUTION 30X40CM VERTE LOT X5</t>
  </si>
  <si>
    <t>LAVETTE MICRO-CLASSIC EVOLUTION 30X40CM ROSE LOT X5</t>
  </si>
  <si>
    <t>LAVETTE 51X36CM TECHLINE CO-BRANDING BLANC SACHET X25</t>
  </si>
  <si>
    <t>LAVETTE 51X36CM TECHLINE CO-BRANDING BLEU SACHET X25</t>
  </si>
  <si>
    <t>LAVETTE 51X36CM TECHLINE CO-BRANDING VERT SACHET X25</t>
  </si>
  <si>
    <t>LAVETTE 51X36CM TECHLINE CO-BRANDING ROUGE SACHET X25</t>
  </si>
  <si>
    <t>LAVETTE 51X36CM TECHLINE CO-BRANDING JAUNE SACHET X25</t>
  </si>
  <si>
    <t xml:space="preserve">BOBINE DC 450FTS TORK M4 BLANC 2PLIS 19.4X33.5CM X6         </t>
  </si>
  <si>
    <t xml:space="preserve">BOBINE DC 214FTS TK ADVANCED M1 BLC 2P 35X20CM ECOLABEL X12 </t>
  </si>
  <si>
    <t>ESSUIE-TOUT BLC BULKYSOFT COMPACT 2P 250FTS ECOLABEL LOT 2X7</t>
  </si>
  <si>
    <t>PAPIER TOILETTE RLX 1150F TORK SMARTONE T8 BC 2P ECOLABEL X6</t>
  </si>
  <si>
    <t>PAPIER TOILETTE RLX 620F TORK SMARTONE T9 BC 2P ECOLABEL X12</t>
  </si>
  <si>
    <t xml:space="preserve">PAPIER TOILETTE JUMBO 640M BLANC 1PLI X6                    </t>
  </si>
  <si>
    <t xml:space="preserve">MOUSSE LAVANTE MAINS ORIGINAL FOAM 1L CX6                   </t>
  </si>
  <si>
    <t xml:space="preserve">GANT VINYLE BLANC POUDRE MAGISTER TAILLE 6/7 BOITE X100     </t>
  </si>
  <si>
    <t xml:space="preserve">EM ROULEAU AIRFLEX SCOTT 304M BLANC CX6                     </t>
  </si>
  <si>
    <t xml:space="preserve">EM ROULEAU SCOTT XL 354M BLANC 1PLI CX6                     </t>
  </si>
  <si>
    <t xml:space="preserve">DETERGENT MULTI-SURFACES TECH'LAB ECOCERT 750ML             </t>
  </si>
  <si>
    <t xml:space="preserve">DETERGENT DESINFECTANT MULTI-SURFACES BACTOPIN PLUS PAE 5L  </t>
  </si>
  <si>
    <r>
      <t xml:space="preserve">Si votre proposition est retenue, prévoir de transformer la mercuriale en
</t>
    </r>
    <r>
      <rPr>
        <b/>
        <u/>
        <sz val="12"/>
        <rFont val="Arial"/>
        <family val="2"/>
      </rPr>
      <t>BON DE COMMANDE TYPE</t>
    </r>
    <r>
      <rPr>
        <sz val="12"/>
        <rFont val="Arial"/>
        <family val="2"/>
      </rPr>
      <t xml:space="preserve"> (version "remplissable" directement pour un envoi dématérialisé simplifié). </t>
    </r>
    <r>
      <rPr>
        <b/>
        <sz val="12"/>
        <rFont val="Arial"/>
        <family val="2"/>
      </rPr>
      <t xml:space="preserve">Est-ce possible ? OUI </t>
    </r>
  </si>
  <si>
    <t xml:space="preserve">MOUSSE DESINF MAINS INSTANTFOAM COMPLETE OPTIDOSE 1L CX6    </t>
  </si>
  <si>
    <t xml:space="preserve">NETTOYANT MULTI-USAGES MAXX MAGIC2 5L                       </t>
  </si>
  <si>
    <t xml:space="preserve">DETARTRANT GEL SANITAIRES INTO WC  750ML                    </t>
  </si>
  <si>
    <t xml:space="preserve">LOTION LAVANTE MAINS MAGISTER 5L                            </t>
  </si>
  <si>
    <t xml:space="preserve">DESINFECTANT MULTI-SURFACES ACIDE DIESIN MAXX 5L            </t>
  </si>
  <si>
    <t>NETTOYANT SYSTEME AUTOMATIQUE FOURS OVEN CLEANER POWER 5L</t>
  </si>
  <si>
    <t>NETTOYANT DEGRAIS FOURS&amp;GRILS GREASECUTTER FAST FOAM 750ML</t>
  </si>
  <si>
    <t>NETTOYANT VITRES ET SURFACES MODERNES PER VETRO 5L</t>
  </si>
  <si>
    <t>NETTOYANT VITRES ET SURFACES MODERNES PER VETRO 750ML</t>
  </si>
  <si>
    <t xml:space="preserve">DETARTRANT DESINCRUSTANT SANITAIRES TECH'LAB ECOCERT 1L     </t>
  </si>
  <si>
    <t xml:space="preserve">DETARTRANT DESINFECTANT SANITAIRES TECH'LAB ECOCERT 5L      </t>
  </si>
  <si>
    <t xml:space="preserve">DETERGENT PLONGE MANUELLE ET MULTI-USAGES ASSERT LEMON 1L   </t>
  </si>
  <si>
    <t xml:space="preserve">DEGRAISSANT PLONGE MANUELLE PANTASTIC PLUS 1L               </t>
  </si>
  <si>
    <t xml:space="preserve">DETERGENT PLONGE MANUELLE MAGISTER 5L                       </t>
  </si>
  <si>
    <t xml:space="preserve">DETERGENT VAISSELLE EAU DURE SOLID CLEAN H 4.5KG CX4        </t>
  </si>
  <si>
    <t>DETERGENT VAISSELLE EAU DOUCE MI DURE SOLID CLEAN M 4,5KG X4</t>
  </si>
  <si>
    <t xml:space="preserve">DETERGENT VAISSELLE CHLORE EAU DURE SOLID HERO 4,5KG CX4    </t>
  </si>
  <si>
    <t>SAC 30L BD 27µ 500X675MM BLANC C/20X25</t>
  </si>
  <si>
    <t>SAC  50L BD 35µ 680X775MM NOIR C/10X20</t>
  </si>
  <si>
    <t>SAC 100L BD 49µ 820X870MM NOIR C/10X20</t>
  </si>
  <si>
    <t>SAC 130L BD 65µ 820X1150MM NOIR C/5X20</t>
  </si>
  <si>
    <t>HOUSSE CONTAINER 240L BD 30µ 1150x1450MM NOIR C/10X10</t>
  </si>
  <si>
    <t>HOUSSE CONTAINER 330L BD 30µ 1350X1450MM NOIR C/10X10</t>
  </si>
  <si>
    <t>LESSIVE POUDRE LINGE EXTRA COMPACTE TECHLINE 10KG</t>
  </si>
  <si>
    <t>SERV 21.3X33 TK XPRESSNAP N4 1P BLANC ECOLABEL C/8X1125</t>
  </si>
  <si>
    <t>SERV 30X30 OUATE TECHLINE 1 PLI PLIAGE 4 BLANC C/10X500</t>
  </si>
  <si>
    <t>SERV 21,5X16 OUATE TECHLINE 2PLIS BLANC C/20X200</t>
  </si>
  <si>
    <t>EPONGE N°4 AZELLA 86 TRADITION HUMIDE SACHET X10</t>
  </si>
  <si>
    <t xml:space="preserve">BOULE INOX 60 GR - LOT DE 10                                </t>
  </si>
  <si>
    <t xml:space="preserve">DETERGENT SOLS &amp; SURFACES TECH'LAB ECOCERT 5L               </t>
  </si>
  <si>
    <t xml:space="preserve">LIQUIDE RINCAGE VAISSELLE TECHLINE 5L                                                     </t>
  </si>
  <si>
    <t xml:space="preserve">DETERGENT LIQUIDE PLONGE MANUELLE PANTASTIC LEMON 20KG      </t>
  </si>
  <si>
    <t xml:space="preserve">DETERGENT VAISSELLE EAU DURE TRUMP HYDRO SPECIAL 25KG       </t>
  </si>
  <si>
    <t xml:space="preserve">DETERGENT LIQUIDE VAISSELLE EAU DURE TECHLINE LV2000 20L    </t>
  </si>
  <si>
    <t xml:space="preserve">DETERGENT LIQUIDE LAVE VAISSELLE TOPMATIC 25KG              </t>
  </si>
  <si>
    <t xml:space="preserve">LIQUIDE RINCAGE VAISSELLE TOPRINSE 20KG                     </t>
  </si>
  <si>
    <t xml:space="preserve">LIQUIDE RINCAGE VAISSELLE EAU DOUCE TOPRINSE JET  5L        </t>
  </si>
  <si>
    <t xml:space="preserve">ADDITIF RINCAGE CONCENTRE CLEAR DRY CLASSIC 5L              </t>
  </si>
  <si>
    <t xml:space="preserve">POUDRE RENOVATION MATERIEL CUISINE DIP IT PLUS 2,4KG        </t>
  </si>
  <si>
    <t xml:space="preserve">LIQUIDE RENOVATION MATERIEL CUISINE DIP IT LIQUID 12KG      </t>
  </si>
  <si>
    <t xml:space="preserve">TREMPAGE RENOVATION INOX &amp; ARGENTERIE ASSURE POWDER 2.4KG   </t>
  </si>
  <si>
    <t xml:space="preserve">LIQUIDE VAISSELLE EAU DURE TRUMP EVENT SPECIAL 25KG         </t>
  </si>
  <si>
    <t xml:space="preserve">DESINFECTANT NEUTRE BACSURF EL300 5L                        </t>
  </si>
  <si>
    <t xml:space="preserve">DESINFECTANT CONCENTRE ALIMENTAIRE ECO BAC CLASSIC 5L       </t>
  </si>
  <si>
    <t xml:space="preserve">ACTION PIN                          </t>
  </si>
  <si>
    <t xml:space="preserve">HYGIENE ET NATURE                   </t>
  </si>
  <si>
    <t xml:space="preserve">CELLULE IMPORT                      </t>
  </si>
  <si>
    <t xml:space="preserve">ECOLAB                              </t>
  </si>
  <si>
    <t xml:space="preserve">ELCOPHARMA                          </t>
  </si>
  <si>
    <t xml:space="preserve">SC JOHNSON PROFESSIONAL             </t>
  </si>
  <si>
    <t xml:space="preserve">CONCEPT MANUFACTURING               </t>
  </si>
  <si>
    <t xml:space="preserve">BERRY                               </t>
  </si>
  <si>
    <t xml:space="preserve">KIMBERLY CLARK                      </t>
  </si>
  <si>
    <t xml:space="preserve">ESSITY FRANCE (EX TISSUE)           </t>
  </si>
  <si>
    <t xml:space="preserve">CARTIERA CARMA                      </t>
  </si>
  <si>
    <t/>
  </si>
  <si>
    <t xml:space="preserve">LUCART (EX - NOVATISSUE)            </t>
  </si>
  <si>
    <t xml:space="preserve">ESSITY FRANCE                       </t>
  </si>
  <si>
    <t xml:space="preserve">GD EMBALLAGES                       </t>
  </si>
  <si>
    <t xml:space="preserve">COGIR                               </t>
  </si>
  <si>
    <t xml:space="preserve">MAPA                                </t>
  </si>
  <si>
    <t>Bidon de 5L</t>
  </si>
  <si>
    <t>Boîte de 100</t>
  </si>
  <si>
    <t>Pulvérisateur de 750ML</t>
  </si>
  <si>
    <t>Flacon de 1L</t>
  </si>
  <si>
    <t>Flacon de 750ML</t>
  </si>
  <si>
    <t>Colis de 6X1L</t>
  </si>
  <si>
    <t>Lot de 5</t>
  </si>
  <si>
    <t>Sachet de 25</t>
  </si>
  <si>
    <t>Colis de 6X450F</t>
  </si>
  <si>
    <t>Colis de 12X214F</t>
  </si>
  <si>
    <t>Colis de 14X250F</t>
  </si>
  <si>
    <t>Colis de 6X160M</t>
  </si>
  <si>
    <t>Colis de 6X165M</t>
  </si>
  <si>
    <t>Colis de 6X200M</t>
  </si>
  <si>
    <t>Colis de 6X304M</t>
  </si>
  <si>
    <t>Colis de 6X354M</t>
  </si>
  <si>
    <t>Colis de 20X200F</t>
  </si>
  <si>
    <t>Colis de 15X200F</t>
  </si>
  <si>
    <t>Colis de 25X150F</t>
  </si>
  <si>
    <t>Colis de 15X240F</t>
  </si>
  <si>
    <t>Colis de 15X212F</t>
  </si>
  <si>
    <t>Colis de 6X380M</t>
  </si>
  <si>
    <t>Colis de 6X640M</t>
  </si>
  <si>
    <t>Colis de 6X1150F</t>
  </si>
  <si>
    <t>Colis de 12X620F</t>
  </si>
  <si>
    <t>Colis de 12X180M</t>
  </si>
  <si>
    <t>Colis de 96X200F</t>
  </si>
  <si>
    <t>Colis de 32X250F</t>
  </si>
  <si>
    <t>Colis de 36X250F</t>
  </si>
  <si>
    <t>Colis de 20X50</t>
  </si>
  <si>
    <t>Paire</t>
  </si>
  <si>
    <t>PRODENE</t>
  </si>
  <si>
    <t xml:space="preserve">DEGRAISSANT FOURS ET FRITEUSES RIVONIT 5KG                  </t>
  </si>
  <si>
    <t>Bidon de 20KG</t>
  </si>
  <si>
    <t>Bidon de 25KG</t>
  </si>
  <si>
    <t>Bidon de 20L</t>
  </si>
  <si>
    <t>Colis de 4X4,5KG</t>
  </si>
  <si>
    <t>Bidon de 2,4KG</t>
  </si>
  <si>
    <t>Bidon de 12KG</t>
  </si>
  <si>
    <t>Bidon de 5KG</t>
  </si>
  <si>
    <t xml:space="preserve">CHRISTEYNS FRANCE                   </t>
  </si>
  <si>
    <t>Colis de 20X25</t>
  </si>
  <si>
    <t>Colis de 10X20</t>
  </si>
  <si>
    <t>Colis de 5X20</t>
  </si>
  <si>
    <t>Colis de 10X10</t>
  </si>
  <si>
    <t xml:space="preserve">JETSAC SP PLASTIQUES                </t>
  </si>
  <si>
    <t xml:space="preserve">BARBIER ET CIE                      </t>
  </si>
  <si>
    <t xml:space="preserve">CHRISTEYNS BELGIQUE                 </t>
  </si>
  <si>
    <t xml:space="preserve">PRODIFA                             </t>
  </si>
  <si>
    <t xml:space="preserve">3M FRANCE                           </t>
  </si>
  <si>
    <t>Sac de 10KG</t>
  </si>
  <si>
    <t>Sac de 20KG</t>
  </si>
  <si>
    <t>Colis de 8X1125</t>
  </si>
  <si>
    <t>Colis de 10X500</t>
  </si>
  <si>
    <t>Colis de 20X200</t>
  </si>
  <si>
    <t>Lot de 10</t>
  </si>
  <si>
    <t>Sachet de 10</t>
  </si>
  <si>
    <t>Bidon de 5 L</t>
  </si>
  <si>
    <t xml:space="preserve">LIQUIDE RINCAGE VAISSELLE EAU DURE TECHLINE RV2000 5L       </t>
  </si>
  <si>
    <t xml:space="preserve">DETERGENT LIQUIDE VAISSELLE EAU DURE TECHLINE LV2000 5L     </t>
  </si>
  <si>
    <t>Flacon de 750 ML</t>
  </si>
  <si>
    <t>DETERGENT, DESINFECTANT</t>
  </si>
  <si>
    <t>DETERGENT</t>
  </si>
  <si>
    <t>DESINFECTANT</t>
  </si>
  <si>
    <t>NETTOYANT</t>
  </si>
  <si>
    <t>DETARTRANT</t>
  </si>
  <si>
    <t>NETTOYANT DEGRAISSANT</t>
  </si>
  <si>
    <t>DEGRAISSANT</t>
  </si>
  <si>
    <t xml:space="preserve">FRANGE DE LAVAGE MICROFIBRE EMR 80 VELCRO 50CM BLEU/ROUGE   </t>
  </si>
  <si>
    <t xml:space="preserve">FRANGE DE LAVAGE COTON 40CM A LANGUETTES COMBITEX R40       </t>
  </si>
  <si>
    <t xml:space="preserve">FRANGE DE DEPOUSSIERAGE MICROSPEED PLUS VELCRO 48CM VERT    </t>
  </si>
  <si>
    <t xml:space="preserve">FRANGE DE LAVAGE MICROFIBRE EMR30 VELCRO 50CM BLEU/JAUNE    </t>
  </si>
  <si>
    <t xml:space="preserve">FRANGE DE LAVAGE MICROFIBRE EMR 80 VELCRO 30CM BLEU/ROUGE   </t>
  </si>
  <si>
    <t xml:space="preserve">FRANGE DE LAVAGE MICRO-GLISS VELCRO 48CM BLEU RAYE          </t>
  </si>
  <si>
    <t>Unité</t>
  </si>
  <si>
    <t xml:space="preserve">GOMME NETTOYANTE MIRACLEAN BIG 12X7,5X3,5CM LOT X8          </t>
  </si>
  <si>
    <t xml:space="preserve">VILEDA                              </t>
  </si>
  <si>
    <t>Lot de 8</t>
  </si>
  <si>
    <t>Formation et Accompagnement WEB SHOP</t>
  </si>
  <si>
    <t>Vérification du matériel (tartre, usure..) contrôle des dosages, buses, squeeze tubes</t>
  </si>
  <si>
    <t>Formation HACCP + RABC</t>
  </si>
  <si>
    <t>DETERGENT DESINFECTANT MULTI-SURF TECH'LAB ECOCERT PAE 750ML</t>
  </si>
  <si>
    <t>Pulvérisateur de 750 ML</t>
  </si>
  <si>
    <t xml:space="preserve">LINGETTES ANTIMICROBIENNES PLUS PURELL BOITE X100           </t>
  </si>
  <si>
    <t xml:space="preserve">PRODENE KLINT                       </t>
  </si>
  <si>
    <t>MOUCHOIR BOITE RECTANGLE TECHLINE 2P BLC 100FTS ECOLABEL X40</t>
  </si>
  <si>
    <t xml:space="preserve">BOITE DISTRIBUTRICE DE FILM ALIMENTAIRE TECHLINE 0.45X300M  </t>
  </si>
  <si>
    <t>Colis de 40X100 Formats</t>
  </si>
  <si>
    <t xml:space="preserve">BALAI 1/2 TETE SOIE DE CHINE GRISE                          </t>
  </si>
  <si>
    <t xml:space="preserve">BALAI 29CM DOUILLE DROITE FIBRE COCO MONTURE BOIS           </t>
  </si>
  <si>
    <t xml:space="preserve">LAVE-PONT 22CM DOUILLE INCLINEE FIBRE POLYPROPYLENE BLANC   </t>
  </si>
  <si>
    <t xml:space="preserve">MANCHE ALUMINIUM 1.40M D23MM POUR ROTULE UNIVERSELLE        </t>
  </si>
  <si>
    <t xml:space="preserve">MANCHE BOIS BRUT 1.30M D24MM A VIS                          </t>
  </si>
  <si>
    <t xml:space="preserve">MANCHE TELESCOPIQUE ERGONOMIQUE 1.05M A 1.80M D29MM ALU BLC </t>
  </si>
  <si>
    <t xml:space="preserve">THOMAS BROSSERIE                    </t>
  </si>
  <si>
    <t xml:space="preserve">BROSSERIE MARCHAND                  </t>
  </si>
  <si>
    <t xml:space="preserve">UNGER GERMANY GMBH                  </t>
  </si>
  <si>
    <t xml:space="preserve">SAC 100L HD 18µ 820X870MM NOIR C/20X25                      </t>
  </si>
  <si>
    <t xml:space="preserve">DETERGENT DESINFECTANT MULTI-SURFACES BACTOPIN PLUS 750ML   </t>
  </si>
  <si>
    <t xml:space="preserve">DESINFECTANT RAPIDE POUR SURFACES SIRAFAN SPEED 750ML       </t>
  </si>
  <si>
    <t>SOL ET SURFACES</t>
  </si>
  <si>
    <t>SANITAIRE</t>
  </si>
  <si>
    <t>ESSUYAGE SURFACE</t>
  </si>
  <si>
    <t xml:space="preserve">SOL </t>
  </si>
  <si>
    <t>SURFACES</t>
  </si>
  <si>
    <t xml:space="preserve"> SURFACES</t>
  </si>
  <si>
    <t>DETARTRANT DESINFECTANT</t>
  </si>
  <si>
    <t>RENOVATION MATERIEL</t>
  </si>
  <si>
    <t>RENOVATION  VAISSELLE</t>
  </si>
  <si>
    <t>DESINFECTION</t>
  </si>
  <si>
    <t>LAVAGE</t>
  </si>
  <si>
    <t>LAVAGE + DESINFECTION</t>
  </si>
  <si>
    <t>origine enzymatique</t>
  </si>
  <si>
    <t>orygine enzymatique</t>
  </si>
  <si>
    <t>1L=1350 lavages</t>
  </si>
  <si>
    <t>1L = 675 lavages</t>
  </si>
  <si>
    <t>1L =675 lavages désinfectants</t>
  </si>
  <si>
    <t>100% biodéradable origine végétale</t>
  </si>
  <si>
    <t>100%biodégradable origine végétale</t>
  </si>
  <si>
    <t>100% dégradable origine végétale</t>
  </si>
  <si>
    <t xml:space="preserve">SAC 30L BD 27µ 500X675MM NOIR C/20X25                       </t>
  </si>
  <si>
    <t>Boîte de 50</t>
  </si>
  <si>
    <t xml:space="preserve">BOBINE DC 450FTS TECHLINE BLANC 2PLIS 20X30CM ECOLABEL X6   </t>
  </si>
  <si>
    <t>Colis de 6X450 Formats</t>
  </si>
  <si>
    <t xml:space="preserve">DETERGENT DESINFECTANT SURFACES ECO BAC CLASSIC 10L         </t>
  </si>
  <si>
    <t>Bidon de 10L</t>
  </si>
  <si>
    <t>Colis de 6X450 F</t>
  </si>
  <si>
    <t>Rouleau de 1,18x100M</t>
  </si>
  <si>
    <r>
      <rPr>
        <b/>
        <sz val="12"/>
        <rFont val="Arial"/>
        <family val="2"/>
      </rPr>
      <t>DESIGNATION DES PRODUITS PROPOSES :</t>
    </r>
  </si>
  <si>
    <t>MARQUE</t>
  </si>
  <si>
    <t>SERVICES - ACCOMPAGNEMENT</t>
  </si>
  <si>
    <r>
      <rPr>
        <b/>
        <i/>
        <sz val="20"/>
        <color indexed="18"/>
        <rFont val="Arial"/>
        <family val="2"/>
      </rPr>
      <t>PRODUITS D'ENTRETIEN ET D'HYGIENE</t>
    </r>
  </si>
  <si>
    <t>www.groupeplg.com</t>
  </si>
  <si>
    <t>Installation (pose) des matériels (distributeurs, centrales, etc…)  -  6 Techniciens présents sur le périmètre 29/22</t>
  </si>
  <si>
    <t xml:space="preserve">GANT VINYLE NON POUDRE BLANC TOUTES TAILLES BTEX100               </t>
  </si>
  <si>
    <t xml:space="preserve">GANT LATEX BLANC NON POUDRE TECHLINE TOUTES TAILLES BTE X100  </t>
  </si>
  <si>
    <t xml:space="preserve">GANT NITRILE NON POUDRE BLEU TECHLINE TOUTES TAILLES BTE X100 </t>
  </si>
  <si>
    <t>395346/347/348/349</t>
  </si>
  <si>
    <t xml:space="preserve">GANT VINYLE BLANC NON POUDRE TECHLINE TOUTES TAILLES BTE X100 </t>
  </si>
  <si>
    <t xml:space="preserve">GANT MENAGE VITAL 115 ROSE TOUTES TAILLES - LA PAIRE              </t>
  </si>
  <si>
    <t>"ENTRETIEN DES LOCAUX - HORS CUISINE"</t>
  </si>
  <si>
    <r>
      <rPr>
        <b/>
        <sz val="16"/>
        <rFont val="Arial"/>
        <family val="2"/>
      </rPr>
      <t>PRODUITS D'ENTRETIEN ET D'HYGIENE : PLG  -</t>
    </r>
    <r>
      <rPr>
        <b/>
        <sz val="16"/>
        <color indexed="53"/>
        <rFont val="Arial"/>
        <family val="2"/>
      </rPr>
      <t xml:space="preserve">   </t>
    </r>
    <r>
      <rPr>
        <b/>
        <i/>
        <sz val="16"/>
        <rFont val="Arial"/>
        <family val="2"/>
      </rPr>
      <t>Période de référencement : 1er mai 2021 - 30 avril 2023</t>
    </r>
  </si>
  <si>
    <t>SOMMAIRE
(cliquer sur le rubrique recherchée) :</t>
  </si>
  <si>
    <t>PAPIER TOILETTE RLX 198F TK PREMIUM T4 BC 2P ECOLABEL C/16X6</t>
  </si>
  <si>
    <t>Colis de 16x198F</t>
  </si>
  <si>
    <t xml:space="preserve">SAC 30L HD 10µ 500X540MM NOIR C/20X25                       </t>
  </si>
  <si>
    <t>Colis de 20x25</t>
  </si>
  <si>
    <t xml:space="preserve">SAC 50L HD 13µ 680X750MM NOIR C/10X50                       </t>
  </si>
  <si>
    <t>Colis de 10x50</t>
  </si>
  <si>
    <t xml:space="preserve">MASQUE MEDICAL HAUTE FILTRATION BLEU TYPE II 3 PLIS BTEX50  </t>
  </si>
  <si>
    <t xml:space="preserve">SERV 21.3X16.5 TK XPRESSNAP N4 2P BC ECOLABEL C/8X1000      </t>
  </si>
  <si>
    <t>Colis de 8x1000</t>
  </si>
  <si>
    <t xml:space="preserve">ALUMINIUM ROULEAU 200X0,44M 11µ BOITE DISTRIBUTRICE         </t>
  </si>
  <si>
    <t>Colis de 12x500ML</t>
  </si>
  <si>
    <t xml:space="preserve">BOBINE NT 870FTS WYPALL X70 BLANC 34X31.50CM X1             </t>
  </si>
  <si>
    <t>EM PLIES V BLANC SCOTT  21,2X20CM 1PLI 304FTS CX15</t>
  </si>
  <si>
    <t>Colis de 15X304F</t>
  </si>
  <si>
    <t>391189/190/191/192</t>
  </si>
  <si>
    <t>GANT VINYLE BLANC NON POUDRE TECHLINE TAILLE 6/7 BOITE X100</t>
  </si>
  <si>
    <t>Boite de 100</t>
  </si>
  <si>
    <t>GEL HYDROALCOOLIQUE TECHLINE 5L</t>
  </si>
  <si>
    <t>Colis de 1X870F</t>
  </si>
  <si>
    <t>GANT LATEX BLANC POUDRE TECHLINE TOUTES TAILLES BTE X100 -&gt; 731005</t>
  </si>
  <si>
    <t>Ecolabel</t>
  </si>
  <si>
    <t>Ecocert</t>
  </si>
  <si>
    <t>Ecolabel-FSC</t>
  </si>
  <si>
    <t>ECOLABEL EU</t>
  </si>
  <si>
    <t>Nordic Swan</t>
  </si>
  <si>
    <t>GEL HYDROALCOOLIQUE+ TECHLINE 500ML POMPE MONTEE CX12</t>
  </si>
  <si>
    <r>
      <t xml:space="preserve">Site marchand avec conditions GAEL en ligne. 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La mercuriale référencée est directement proposée. </t>
    </r>
    <r>
      <rPr>
        <sz val="12"/>
        <color rgb="FFFF0000"/>
        <rFont val="Arial"/>
        <family val="2"/>
      </rPr>
      <t>Comment identifier les produits de la mercuriale ?</t>
    </r>
  </si>
  <si>
    <t xml:space="preserve">1ER AVRIL 2023  - 31 MARS 2025 </t>
  </si>
  <si>
    <t>PRIX UNITAIRE TTC actuel</t>
  </si>
  <si>
    <t>15 place Sanquer - 29200 BREST
02 98 41 45 33 - gael29@e-c.bzh - www.gael29.com</t>
  </si>
  <si>
    <r>
      <rPr>
        <b/>
        <sz val="16"/>
        <rFont val="Arial"/>
        <family val="2"/>
      </rPr>
      <t>PRODUITS D'ENTRETIEN ET D'HYGIENE : PLG  -</t>
    </r>
    <r>
      <rPr>
        <b/>
        <sz val="16"/>
        <color indexed="53"/>
        <rFont val="Arial"/>
        <family val="2"/>
      </rPr>
      <t xml:space="preserve">   </t>
    </r>
    <r>
      <rPr>
        <b/>
        <i/>
        <sz val="16"/>
        <rFont val="Arial"/>
        <family val="2"/>
      </rPr>
      <t>Période de référencement : 1er avril 2023 - 31 mars 2025</t>
    </r>
  </si>
  <si>
    <t>TARIF TTC AU 01/04/23</t>
  </si>
  <si>
    <t>UNITE DE PRIX</t>
  </si>
  <si>
    <t>PRIX UNITAIRE TTC ACTUELS</t>
  </si>
  <si>
    <t>y.andia@groupeplg.com</t>
  </si>
  <si>
    <t>Vanessa BRIANTAIS
Responsable Marchés Nationaux
06 78 09 46 67
v.briantais@groupeplg.com</t>
  </si>
  <si>
    <t>PAPIER TOILETTE PQT 225FTS  BLANC 2PLIS X40 PQT</t>
  </si>
  <si>
    <t>Colis de 40X225F</t>
  </si>
  <si>
    <t>NAP ROULEAU DAMASSE 1.20X100M BLANCHE</t>
  </si>
  <si>
    <t>Rouleau de 1,20x100M</t>
  </si>
  <si>
    <t>DESINFECTANT SR SURFACES AGROALIMENTAIRES TECHLINE 750ML</t>
  </si>
  <si>
    <t>LESSIVE POUDRE LINGE DESINFECTANTE PLUS TECHLINE 20KG</t>
  </si>
  <si>
    <t>MP HYGIENE</t>
  </si>
  <si>
    <t>TARIF HT AU 17/04/23</t>
  </si>
  <si>
    <t>TARIF HT AU 01/07/23</t>
  </si>
  <si>
    <t>TARIF TTC AU 17/04/23</t>
  </si>
  <si>
    <t>TARIF TTC AU 01/07/23</t>
  </si>
  <si>
    <t>taux de tva</t>
  </si>
  <si>
    <t>% appliqué par rapport aux tarifs actuels</t>
  </si>
  <si>
    <t>BOBINE DC 450FTS TECHLINE BLANC 2PLIS ECOLABEL 20X20CM X6    DD</t>
  </si>
  <si>
    <t>TECHLINE</t>
  </si>
  <si>
    <t>Techline</t>
  </si>
  <si>
    <t>EM PLIES V BLANC TECHLINE 24X21.5CM 2P 200FTS ECOLABEL X15    DD</t>
  </si>
  <si>
    <t>DESINFECTANT SURFACES TECHLINE 750ML.</t>
  </si>
  <si>
    <t>TARIF HT AU 01/10/23</t>
  </si>
  <si>
    <t>TARIF TTC AU 01/10/23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</si>
</sst>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#,##0\ &quot;€&quot;;[Red]\-#,##0\ &quot;€&quot;"/>
    <numFmt numFmtId="165" formatCode="_-* #,##0.00\ &quot;€&quot;_-;\-* #,##0.00\ &quot;€&quot;_-;_-* &quot;-&quot;??\ &quot;€&quot;_-;_-@_-"/>
    <numFmt numFmtId="166" formatCode="_-* #,##0.00\ _€_-;\-* #,##0.00\ _€_-;_-* &quot;-&quot;??\ _€_-;_-@_-"/>
    <numFmt numFmtId="167" formatCode="_-* #,##0.00\ [$€]_-;\-* #,##0.00\ [$€]_-;_-* &quot;-&quot;??\ [$€]_-;_-@_-"/>
    <numFmt numFmtId="168" formatCode="_([$€]* #,##0.00_);_([$€]* \(#,##0.00\);_([$€]* &quot;-&quot;??_);_(@_)"/>
    <numFmt numFmtId="169" formatCode="_([$€]* #,##0.00_);_([$€]* \(#,##0.00\);_([$€]* \-??_);_(@_)"/>
    <numFmt numFmtId="170" formatCode="0#&quot; &quot;##&quot; &quot;##&quot; &quot;##&quot; &quot;##"/>
    <numFmt numFmtId="171" formatCode="#,##0.00\ &quot;€&quot;"/>
    <numFmt numFmtId="172" formatCode="#,##0.000\ &quot;€&quot;"/>
  </numFmts>
  <fonts count="87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2"/>
      <color theme="10"/>
      <name val="Arial"/>
      <family val="2"/>
    </font>
    <font>
      <u/>
      <sz val="12"/>
      <color theme="11"/>
      <name val="Arial"/>
      <family val="2"/>
    </font>
    <font>
      <b/>
      <sz val="14"/>
      <color theme="1"/>
      <name val="Arial"/>
      <family val="2"/>
    </font>
    <font>
      <sz val="10"/>
      <name val="Geneva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u/>
      <sz val="10"/>
      <color indexed="39"/>
      <name val="Arial"/>
      <family val="2"/>
    </font>
    <font>
      <sz val="10"/>
      <color theme="1"/>
      <name val="Arial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6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i/>
      <sz val="20"/>
      <color rgb="FFFF0000"/>
      <name val="Arial"/>
      <family val="2"/>
    </font>
    <font>
      <b/>
      <i/>
      <sz val="20"/>
      <color indexed="18"/>
      <name val="Arial"/>
      <family val="2"/>
    </font>
    <font>
      <b/>
      <sz val="36"/>
      <color indexed="12"/>
      <name val="Arial"/>
      <family val="2"/>
    </font>
    <font>
      <b/>
      <i/>
      <sz val="16"/>
      <color indexed="12"/>
      <name val="Arial"/>
      <family val="2"/>
    </font>
    <font>
      <b/>
      <sz val="24"/>
      <color indexed="12"/>
      <name val="Arial"/>
      <family val="2"/>
    </font>
    <font>
      <u/>
      <sz val="10"/>
      <color indexed="12"/>
      <name val="Arial"/>
      <family val="2"/>
    </font>
    <font>
      <u/>
      <sz val="12"/>
      <name val="Arial"/>
      <family val="2"/>
    </font>
    <font>
      <b/>
      <u/>
      <sz val="12"/>
      <name val="Arial"/>
      <family val="2"/>
    </font>
    <font>
      <sz val="12"/>
      <name val="ＭＳ ゴシック"/>
      <family val="2"/>
      <charset val="128"/>
    </font>
    <font>
      <b/>
      <sz val="16"/>
      <color indexed="12"/>
      <name val="Arial"/>
      <family val="2"/>
    </font>
    <font>
      <b/>
      <i/>
      <sz val="12"/>
      <color rgb="FFFF0000"/>
      <name val="Arial"/>
      <family val="2"/>
    </font>
    <font>
      <b/>
      <sz val="9"/>
      <name val="Arial"/>
      <family val="2"/>
    </font>
    <font>
      <b/>
      <sz val="12"/>
      <color indexed="10"/>
      <name val="Arial"/>
      <family val="2"/>
    </font>
    <font>
      <sz val="8"/>
      <name val="Arial"/>
      <family val="2"/>
    </font>
    <font>
      <b/>
      <sz val="12"/>
      <color theme="1"/>
      <name val="Arial"/>
      <family val="2"/>
    </font>
    <font>
      <sz val="10"/>
      <color theme="1"/>
      <name val="Tahoma"/>
      <family val="2"/>
    </font>
    <font>
      <b/>
      <i/>
      <u/>
      <sz val="12"/>
      <name val="Arial"/>
      <family val="2"/>
    </font>
    <font>
      <b/>
      <sz val="16"/>
      <color theme="0"/>
      <name val="Arial"/>
      <family val="2"/>
    </font>
    <font>
      <b/>
      <sz val="12"/>
      <name val="ＭＳ ゴシック"/>
      <family val="2"/>
      <charset val="128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u/>
      <sz val="9"/>
      <color indexed="12"/>
      <name val="Arial"/>
      <family val="2"/>
    </font>
    <font>
      <sz val="20"/>
      <name val="Arial"/>
      <family val="2"/>
    </font>
    <font>
      <u/>
      <sz val="12"/>
      <color indexed="12"/>
      <name val="Arial"/>
      <family val="2"/>
    </font>
    <font>
      <b/>
      <sz val="12"/>
      <color rgb="FF008000"/>
      <name val="Arial"/>
      <family val="2"/>
    </font>
    <font>
      <b/>
      <sz val="16"/>
      <color theme="1"/>
      <name val="Arial"/>
      <family val="2"/>
    </font>
    <font>
      <b/>
      <i/>
      <sz val="14"/>
      <color theme="1"/>
      <name val="Arial"/>
      <family val="2"/>
    </font>
    <font>
      <b/>
      <u/>
      <sz val="10"/>
      <color indexed="12"/>
      <name val="Arial"/>
      <family val="2"/>
    </font>
    <font>
      <b/>
      <u/>
      <sz val="12"/>
      <color indexed="12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6"/>
      <name val="Arial"/>
      <family val="2"/>
    </font>
    <font>
      <b/>
      <sz val="16"/>
      <color indexed="53"/>
      <name val="Arial"/>
      <family val="2"/>
    </font>
    <font>
      <b/>
      <i/>
      <sz val="16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i/>
      <sz val="14"/>
      <color rgb="FFFF0000"/>
      <name val="Arial"/>
      <family val="2"/>
    </font>
    <font>
      <b/>
      <sz val="12"/>
      <color rgb="FFFF0000"/>
      <name val="Arial"/>
      <family val="2"/>
    </font>
    <font>
      <b/>
      <u/>
      <sz val="12"/>
      <color rgb="FFFF0000"/>
      <name val="Arial"/>
      <family val="2"/>
    </font>
    <font>
      <b/>
      <sz val="14"/>
      <color rgb="FFFF0000"/>
      <name val="Arial"/>
      <family val="2"/>
    </font>
    <font>
      <sz val="12"/>
      <color rgb="FFFF0000"/>
      <name val="Arial"/>
      <family val="2"/>
    </font>
    <font>
      <i/>
      <sz val="10"/>
      <color theme="1"/>
      <name val="Arial"/>
      <family val="2"/>
    </font>
    <font>
      <i/>
      <sz val="14"/>
      <color theme="1"/>
      <name val="Arial"/>
      <family val="2"/>
    </font>
    <font>
      <i/>
      <u/>
      <sz val="12"/>
      <color theme="1"/>
      <name val="Arial"/>
      <family val="2"/>
    </font>
    <font>
      <b/>
      <i/>
      <sz val="14"/>
      <color rgb="FFFF0000"/>
      <name val="Arial"/>
      <family val="2"/>
    </font>
    <font>
      <i/>
      <sz val="10"/>
      <color rgb="FFFF0000"/>
      <name val="Arial"/>
      <family val="2"/>
    </font>
    <font>
      <b/>
      <i/>
      <sz val="12"/>
      <color theme="1"/>
      <name val="Arial"/>
      <family val="2"/>
    </font>
    <font>
      <b/>
      <u/>
      <sz val="11"/>
      <color indexed="12"/>
      <name val="Arial"/>
      <family val="2"/>
    </font>
    <font>
      <sz val="11"/>
      <color theme="1"/>
      <name val="Arial"/>
      <family val="2"/>
    </font>
    <font>
      <b/>
      <sz val="20"/>
      <color theme="0"/>
      <name val="Arial"/>
      <family val="2"/>
    </font>
    <font>
      <sz val="12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rgb="FFC6D9F1"/>
      </patternFill>
    </fill>
    <fill>
      <patternFill patternType="solid">
        <fgColor rgb="FF0000FF"/>
        <bgColor rgb="FFC6D9F1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51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" fillId="0" borderId="0"/>
    <xf numFmtId="0" fontId="7" fillId="6" borderId="9" applyNumberFormat="0" applyFont="0" applyAlignment="0" applyProtection="0"/>
    <xf numFmtId="167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9" fontId="9" fillId="0" borderId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9" fillId="0" borderId="0"/>
    <xf numFmtId="0" fontId="9" fillId="0" borderId="0"/>
    <xf numFmtId="9" fontId="9" fillId="0" borderId="0" applyFont="0" applyFill="0" applyBorder="0" applyAlignment="0" applyProtection="0"/>
    <xf numFmtId="9" fontId="9" fillId="0" borderId="0" applyFill="0" applyBorder="0" applyAlignment="0" applyProtection="0"/>
    <xf numFmtId="0" fontId="14" fillId="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9" fillId="8" borderId="1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/>
    <xf numFmtId="165" fontId="39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/>
    <xf numFmtId="0" fontId="9" fillId="0" borderId="0"/>
    <xf numFmtId="0" fontId="9" fillId="0" borderId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15" borderId="0" applyNumberFormat="0" applyBorder="0" applyAlignment="0" applyProtection="0"/>
    <xf numFmtId="0" fontId="43" fillId="18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53" applyNumberFormat="0" applyAlignment="0" applyProtection="0"/>
    <xf numFmtId="0" fontId="47" fillId="0" borderId="54" applyNumberFormat="0" applyFill="0" applyAlignment="0" applyProtection="0"/>
    <xf numFmtId="0" fontId="9" fillId="6" borderId="9" applyNumberFormat="0" applyFont="0" applyAlignment="0" applyProtection="0"/>
    <xf numFmtId="0" fontId="48" fillId="17" borderId="53" applyNumberFormat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49" fillId="13" borderId="0" applyNumberFormat="0" applyBorder="0" applyAlignment="0" applyProtection="0"/>
    <xf numFmtId="0" fontId="50" fillId="31" borderId="0" applyNumberFormat="0" applyBorder="0" applyAlignment="0" applyProtection="0"/>
    <xf numFmtId="0" fontId="43" fillId="0" borderId="0"/>
    <xf numFmtId="0" fontId="43" fillId="0" borderId="0"/>
    <xf numFmtId="0" fontId="43" fillId="0" borderId="0"/>
    <xf numFmtId="9" fontId="9" fillId="0" borderId="0" applyFont="0" applyFill="0" applyBorder="0" applyAlignment="0" applyProtection="0"/>
    <xf numFmtId="0" fontId="14" fillId="14" borderId="0" applyNumberFormat="0" applyBorder="0" applyAlignment="0" applyProtection="0"/>
    <xf numFmtId="0" fontId="51" fillId="30" borderId="55" applyNumberFormat="0" applyAlignment="0" applyProtection="0"/>
    <xf numFmtId="0" fontId="52" fillId="0" borderId="0" applyNumberFormat="0" applyFill="0" applyBorder="0" applyAlignment="0" applyProtection="0"/>
    <xf numFmtId="0" fontId="53" fillId="0" borderId="56" applyNumberFormat="0" applyFill="0" applyAlignment="0" applyProtection="0"/>
    <xf numFmtId="0" fontId="54" fillId="0" borderId="57" applyNumberFormat="0" applyFill="0" applyAlignment="0" applyProtection="0"/>
    <xf numFmtId="0" fontId="55" fillId="0" borderId="5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59" applyNumberFormat="0" applyFill="0" applyAlignment="0" applyProtection="0"/>
    <xf numFmtId="0" fontId="19" fillId="8" borderId="13" applyNumberFormat="0" applyAlignment="0" applyProtection="0"/>
    <xf numFmtId="167" fontId="9" fillId="0" borderId="0" applyFont="0" applyFill="0" applyBorder="0" applyAlignment="0" applyProtection="0"/>
    <xf numFmtId="0" fontId="3" fillId="0" borderId="0"/>
    <xf numFmtId="166" fontId="9" fillId="0" borderId="0" applyFont="0" applyFill="0" applyBorder="0" applyAlignment="0" applyProtection="0"/>
    <xf numFmtId="0" fontId="57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6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2" fillId="0" borderId="0"/>
    <xf numFmtId="166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86" fillId="0" borderId="0" applyFont="0" applyFill="0" applyBorder="0" applyAlignment="0" applyProtection="0"/>
  </cellStyleXfs>
  <cellXfs count="290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10" fillId="0" borderId="0" xfId="24" applyFont="1" applyAlignment="1">
      <alignment vertical="center"/>
    </xf>
    <xf numFmtId="0" fontId="10" fillId="0" borderId="18" xfId="24" applyFont="1" applyBorder="1" applyAlignment="1">
      <alignment horizontal="left" vertical="center" indent="1"/>
    </xf>
    <xf numFmtId="0" fontId="10" fillId="0" borderId="19" xfId="24" applyFont="1" applyBorder="1" applyAlignment="1">
      <alignment horizontal="center" vertical="center"/>
    </xf>
    <xf numFmtId="0" fontId="10" fillId="0" borderId="20" xfId="24" applyFont="1" applyBorder="1" applyAlignment="1">
      <alignment horizontal="center" vertical="center"/>
    </xf>
    <xf numFmtId="0" fontId="10" fillId="0" borderId="22" xfId="24" applyFont="1" applyBorder="1" applyAlignment="1">
      <alignment horizontal="center" vertical="center"/>
    </xf>
    <xf numFmtId="0" fontId="10" fillId="0" borderId="23" xfId="24" applyFont="1" applyBorder="1" applyAlignment="1">
      <alignment horizontal="center" vertical="center"/>
    </xf>
    <xf numFmtId="0" fontId="10" fillId="0" borderId="0" xfId="24" applyFont="1" applyAlignment="1">
      <alignment horizontal="center" vertical="center"/>
    </xf>
    <xf numFmtId="0" fontId="10" fillId="0" borderId="18" xfId="24" applyFont="1" applyBorder="1" applyAlignment="1">
      <alignment horizontal="left" vertical="center" wrapText="1" indent="1"/>
    </xf>
    <xf numFmtId="0" fontId="8" fillId="11" borderId="3" xfId="24" applyFont="1" applyFill="1" applyBorder="1" applyAlignment="1">
      <alignment horizontal="left" vertical="center" indent="1"/>
    </xf>
    <xf numFmtId="0" fontId="10" fillId="11" borderId="0" xfId="24" applyFont="1" applyFill="1" applyAlignment="1">
      <alignment horizontal="left" vertical="center" indent="1"/>
    </xf>
    <xf numFmtId="0" fontId="8" fillId="11" borderId="28" xfId="24" applyFont="1" applyFill="1" applyBorder="1" applyAlignment="1">
      <alignment horizontal="left" vertical="center" indent="1"/>
    </xf>
    <xf numFmtId="0" fontId="9" fillId="11" borderId="18" xfId="24" applyFill="1" applyBorder="1" applyAlignment="1">
      <alignment horizontal="left" vertical="center" indent="1"/>
    </xf>
    <xf numFmtId="0" fontId="0" fillId="11" borderId="5" xfId="24" applyFont="1" applyFill="1" applyBorder="1" applyAlignment="1">
      <alignment horizontal="left" vertical="center" wrapText="1"/>
    </xf>
    <xf numFmtId="0" fontId="9" fillId="11" borderId="26" xfId="24" applyFill="1" applyBorder="1" applyAlignment="1">
      <alignment horizontal="left" vertical="center" wrapText="1"/>
    </xf>
    <xf numFmtId="0" fontId="10" fillId="11" borderId="0" xfId="24" applyFont="1" applyFill="1" applyAlignment="1">
      <alignment horizontal="center" vertical="center" wrapText="1"/>
    </xf>
    <xf numFmtId="0" fontId="10" fillId="11" borderId="0" xfId="24" applyFont="1" applyFill="1" applyAlignment="1">
      <alignment horizontal="center" vertical="center"/>
    </xf>
    <xf numFmtId="0" fontId="8" fillId="11" borderId="41" xfId="24" applyFont="1" applyFill="1" applyBorder="1" applyAlignment="1">
      <alignment horizontal="center" vertical="center" wrapText="1"/>
    </xf>
    <xf numFmtId="0" fontId="10" fillId="0" borderId="38" xfId="24" applyFont="1" applyBorder="1" applyAlignment="1">
      <alignment vertical="center"/>
    </xf>
    <xf numFmtId="0" fontId="10" fillId="0" borderId="7" xfId="24" applyFont="1" applyBorder="1" applyAlignment="1">
      <alignment vertical="center"/>
    </xf>
    <xf numFmtId="0" fontId="33" fillId="5" borderId="8" xfId="24" applyFont="1" applyFill="1" applyBorder="1" applyAlignment="1">
      <alignment horizontal="center" vertical="center" wrapText="1"/>
    </xf>
    <xf numFmtId="0" fontId="9" fillId="11" borderId="31" xfId="37" applyFont="1" applyFill="1" applyBorder="1" applyAlignment="1" applyProtection="1">
      <alignment vertical="center"/>
    </xf>
    <xf numFmtId="0" fontId="9" fillId="11" borderId="32" xfId="37" applyFont="1" applyFill="1" applyBorder="1" applyAlignment="1" applyProtection="1">
      <alignment vertical="center"/>
    </xf>
    <xf numFmtId="0" fontId="9" fillId="11" borderId="30" xfId="37" applyFont="1" applyFill="1" applyBorder="1" applyAlignment="1" applyProtection="1">
      <alignment vertical="center"/>
    </xf>
    <xf numFmtId="0" fontId="58" fillId="32" borderId="14" xfId="0" applyFont="1" applyFill="1" applyBorder="1" applyAlignment="1">
      <alignment horizontal="center" vertical="center" shrinkToFit="1"/>
    </xf>
    <xf numFmtId="0" fontId="21" fillId="32" borderId="14" xfId="0" applyFont="1" applyFill="1" applyBorder="1" applyAlignment="1">
      <alignment horizontal="center" vertical="center" shrinkToFit="1"/>
    </xf>
    <xf numFmtId="0" fontId="21" fillId="32" borderId="14" xfId="0" applyFont="1" applyFill="1" applyBorder="1" applyAlignment="1">
      <alignment vertical="center"/>
    </xf>
    <xf numFmtId="0" fontId="58" fillId="32" borderId="14" xfId="0" applyFont="1" applyFill="1" applyBorder="1" applyAlignment="1">
      <alignment horizontal="center" vertical="center"/>
    </xf>
    <xf numFmtId="0" fontId="0" fillId="32" borderId="8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24" applyFont="1" applyAlignment="1">
      <alignment horizontal="left" vertical="center"/>
    </xf>
    <xf numFmtId="0" fontId="10" fillId="0" borderId="20" xfId="24" applyFont="1" applyBorder="1" applyAlignment="1">
      <alignment horizontal="center" vertical="center" wrapText="1"/>
    </xf>
    <xf numFmtId="0" fontId="10" fillId="9" borderId="7" xfId="24" applyFont="1" applyFill="1" applyBorder="1" applyAlignment="1">
      <alignment horizontal="left" vertical="center"/>
    </xf>
    <xf numFmtId="0" fontId="10" fillId="9" borderId="14" xfId="24" applyFont="1" applyFill="1" applyBorder="1" applyAlignment="1">
      <alignment horizontal="center" vertical="center"/>
    </xf>
    <xf numFmtId="0" fontId="10" fillId="9" borderId="14" xfId="24" applyFont="1" applyFill="1" applyBorder="1" applyAlignment="1">
      <alignment horizontal="left" vertical="center"/>
    </xf>
    <xf numFmtId="0" fontId="10" fillId="9" borderId="8" xfId="24" applyFont="1" applyFill="1" applyBorder="1" applyAlignment="1">
      <alignment horizontal="center" vertical="center"/>
    </xf>
    <xf numFmtId="0" fontId="10" fillId="4" borderId="5" xfId="24" applyFont="1" applyFill="1" applyBorder="1" applyAlignment="1">
      <alignment horizontal="center" vertical="center" wrapText="1"/>
    </xf>
    <xf numFmtId="0" fontId="8" fillId="3" borderId="62" xfId="24" applyFont="1" applyFill="1" applyBorder="1" applyAlignment="1">
      <alignment horizontal="center" vertical="center"/>
    </xf>
    <xf numFmtId="0" fontId="8" fillId="3" borderId="29" xfId="24" applyFont="1" applyFill="1" applyBorder="1" applyAlignment="1">
      <alignment horizontal="center" vertical="center"/>
    </xf>
    <xf numFmtId="0" fontId="10" fillId="0" borderId="28" xfId="24" applyFont="1" applyBorder="1" applyAlignment="1">
      <alignment horizontal="left" vertical="center" indent="1"/>
    </xf>
    <xf numFmtId="0" fontId="10" fillId="0" borderId="38" xfId="24" applyFont="1" applyBorder="1" applyAlignment="1">
      <alignment horizontal="center" vertical="center"/>
    </xf>
    <xf numFmtId="0" fontId="10" fillId="0" borderId="21" xfId="24" applyFont="1" applyBorder="1" applyAlignment="1">
      <alignment horizontal="left" vertical="center" wrapText="1" indent="1"/>
    </xf>
    <xf numFmtId="0" fontId="10" fillId="0" borderId="28" xfId="24" applyFont="1" applyBorder="1" applyAlignment="1">
      <alignment horizontal="left" vertical="center" wrapText="1" indent="1"/>
    </xf>
    <xf numFmtId="0" fontId="10" fillId="0" borderId="64" xfId="24" applyFont="1" applyBorder="1" applyAlignment="1">
      <alignment horizontal="center" vertical="center" wrapText="1"/>
    </xf>
    <xf numFmtId="0" fontId="10" fillId="0" borderId="18" xfId="24" applyFont="1" applyBorder="1" applyAlignment="1">
      <alignment horizontal="left" vertical="center"/>
    </xf>
    <xf numFmtId="0" fontId="10" fillId="0" borderId="21" xfId="24" applyFont="1" applyBorder="1" applyAlignment="1">
      <alignment horizontal="left" vertical="center"/>
    </xf>
    <xf numFmtId="0" fontId="28" fillId="5" borderId="27" xfId="24" applyFont="1" applyFill="1" applyBorder="1" applyAlignment="1">
      <alignment horizontal="center" vertical="center" textRotation="255" wrapText="1"/>
    </xf>
    <xf numFmtId="0" fontId="10" fillId="11" borderId="3" xfId="24" applyFont="1" applyFill="1" applyBorder="1" applyAlignment="1">
      <alignment horizontal="left" vertical="center" wrapText="1"/>
    </xf>
    <xf numFmtId="0" fontId="10" fillId="11" borderId="0" xfId="24" applyFont="1" applyFill="1" applyAlignment="1">
      <alignment horizontal="left" vertical="center" wrapText="1"/>
    </xf>
    <xf numFmtId="0" fontId="0" fillId="32" borderId="14" xfId="0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shrinkToFit="1"/>
    </xf>
    <xf numFmtId="0" fontId="21" fillId="32" borderId="14" xfId="0" applyFont="1" applyFill="1" applyBorder="1" applyAlignment="1">
      <alignment vertical="center" shrinkToFit="1"/>
    </xf>
    <xf numFmtId="0" fontId="58" fillId="32" borderId="14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9" fillId="0" borderId="0" xfId="37" applyAlignment="1" applyProtection="1">
      <alignment horizontal="left" vertical="center"/>
    </xf>
    <xf numFmtId="0" fontId="13" fillId="0" borderId="0" xfId="0" applyFont="1" applyAlignment="1">
      <alignment horizontal="left" vertical="center" wrapText="1"/>
    </xf>
    <xf numFmtId="0" fontId="9" fillId="32" borderId="14" xfId="0" applyFont="1" applyFill="1" applyBorder="1" applyAlignment="1">
      <alignment horizontal="left" vertical="center" wrapText="1"/>
    </xf>
    <xf numFmtId="0" fontId="63" fillId="9" borderId="24" xfId="37" applyFont="1" applyFill="1" applyBorder="1" applyAlignment="1" applyProtection="1">
      <alignment horizontal="left" vertical="center" wrapText="1"/>
    </xf>
    <xf numFmtId="0" fontId="64" fillId="9" borderId="24" xfId="37" applyFont="1" applyFill="1" applyBorder="1" applyAlignment="1" applyProtection="1">
      <alignment horizontal="center" vertical="center" wrapText="1" shrinkToFit="1"/>
    </xf>
    <xf numFmtId="0" fontId="64" fillId="9" borderId="24" xfId="37" applyFont="1" applyFill="1" applyBorder="1" applyAlignment="1" applyProtection="1">
      <alignment vertical="center" wrapText="1"/>
    </xf>
    <xf numFmtId="0" fontId="64" fillId="9" borderId="24" xfId="37" applyFont="1" applyFill="1" applyBorder="1" applyAlignment="1" applyProtection="1">
      <alignment horizontal="center" vertical="center" wrapText="1"/>
    </xf>
    <xf numFmtId="0" fontId="64" fillId="9" borderId="0" xfId="37" applyFont="1" applyFill="1" applyBorder="1" applyAlignment="1" applyProtection="1">
      <alignment horizontal="center" vertical="center" wrapText="1"/>
    </xf>
    <xf numFmtId="0" fontId="64" fillId="9" borderId="0" xfId="37" applyFont="1" applyFill="1" applyBorder="1" applyAlignment="1" applyProtection="1">
      <alignment vertical="center" wrapText="1"/>
    </xf>
    <xf numFmtId="0" fontId="38" fillId="9" borderId="0" xfId="0" applyFont="1" applyFill="1" applyAlignment="1">
      <alignment vertical="center" wrapText="1"/>
    </xf>
    <xf numFmtId="0" fontId="61" fillId="9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7" fillId="32" borderId="7" xfId="0" applyFont="1" applyFill="1" applyBorder="1" applyAlignment="1">
      <alignment vertical="center"/>
    </xf>
    <xf numFmtId="0" fontId="74" fillId="9" borderId="24" xfId="37" applyFont="1" applyFill="1" applyBorder="1" applyAlignment="1" applyProtection="1">
      <alignment vertical="center" wrapText="1"/>
    </xf>
    <xf numFmtId="0" fontId="75" fillId="0" borderId="0" xfId="0" applyFont="1" applyAlignment="1">
      <alignment vertical="center"/>
    </xf>
    <xf numFmtId="0" fontId="75" fillId="32" borderId="14" xfId="0" applyFont="1" applyFill="1" applyBorder="1" applyAlignment="1">
      <alignment vertical="center"/>
    </xf>
    <xf numFmtId="0" fontId="62" fillId="9" borderId="24" xfId="0" applyFont="1" applyFill="1" applyBorder="1" applyAlignment="1">
      <alignment horizontal="right" vertical="center" wrapText="1"/>
    </xf>
    <xf numFmtId="0" fontId="79" fillId="9" borderId="24" xfId="37" applyFont="1" applyFill="1" applyBorder="1" applyAlignment="1" applyProtection="1">
      <alignment vertical="center" wrapText="1"/>
    </xf>
    <xf numFmtId="0" fontId="78" fillId="32" borderId="14" xfId="0" applyFont="1" applyFill="1" applyBorder="1" applyAlignment="1">
      <alignment vertical="center"/>
    </xf>
    <xf numFmtId="0" fontId="78" fillId="0" borderId="0" xfId="0" applyFont="1" applyAlignment="1">
      <alignment vertical="center"/>
    </xf>
    <xf numFmtId="0" fontId="64" fillId="9" borderId="24" xfId="37" applyFont="1" applyFill="1" applyBorder="1" applyAlignment="1" applyProtection="1">
      <alignment horizontal="center" vertical="center" shrinkToFit="1"/>
    </xf>
    <xf numFmtId="0" fontId="20" fillId="32" borderId="7" xfId="0" applyFont="1" applyFill="1" applyBorder="1" applyAlignment="1">
      <alignment horizontal="left" vertical="center"/>
    </xf>
    <xf numFmtId="0" fontId="64" fillId="9" borderId="0" xfId="37" applyFont="1" applyFill="1" applyBorder="1" applyAlignment="1" applyProtection="1">
      <alignment horizontal="center" vertical="center" shrinkToFit="1"/>
    </xf>
    <xf numFmtId="0" fontId="70" fillId="36" borderId="62" xfId="0" applyFont="1" applyFill="1" applyBorder="1" applyAlignment="1">
      <alignment horizontal="center" vertical="center" wrapText="1"/>
    </xf>
    <xf numFmtId="0" fontId="66" fillId="32" borderId="14" xfId="0" applyFont="1" applyFill="1" applyBorder="1" applyAlignment="1">
      <alignment vertical="center"/>
    </xf>
    <xf numFmtId="0" fontId="66" fillId="0" borderId="0" xfId="0" applyFont="1" applyAlignment="1">
      <alignment vertical="center"/>
    </xf>
    <xf numFmtId="0" fontId="65" fillId="0" borderId="0" xfId="0" applyFont="1" applyAlignment="1">
      <alignment horizontal="center" vertical="center" wrapText="1"/>
    </xf>
    <xf numFmtId="0" fontId="0" fillId="0" borderId="28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171" fontId="66" fillId="0" borderId="38" xfId="0" applyNumberFormat="1" applyFont="1" applyBorder="1" applyAlignment="1">
      <alignment vertical="center"/>
    </xf>
    <xf numFmtId="171" fontId="73" fillId="0" borderId="38" xfId="0" applyNumberFormat="1" applyFont="1" applyBorder="1" applyAlignment="1">
      <alignment vertical="center"/>
    </xf>
    <xf numFmtId="0" fontId="0" fillId="0" borderId="38" xfId="0" applyBorder="1" applyAlignment="1">
      <alignment vertical="center"/>
    </xf>
    <xf numFmtId="0" fontId="60" fillId="0" borderId="38" xfId="0" applyFont="1" applyBorder="1" applyAlignment="1">
      <alignment horizontal="center" vertical="center" shrinkToFit="1"/>
    </xf>
    <xf numFmtId="0" fontId="0" fillId="0" borderId="64" xfId="0" applyBorder="1" applyAlignment="1">
      <alignment vertical="center"/>
    </xf>
    <xf numFmtId="0" fontId="0" fillId="0" borderId="18" xfId="0" applyBorder="1" applyAlignment="1">
      <alignment vertical="center" shrinkToFit="1"/>
    </xf>
    <xf numFmtId="0" fontId="0" fillId="0" borderId="19" xfId="0" applyBorder="1" applyAlignment="1">
      <alignment vertical="center" shrinkToFit="1"/>
    </xf>
    <xf numFmtId="0" fontId="0" fillId="0" borderId="19" xfId="0" applyBorder="1" applyAlignment="1">
      <alignment vertical="center"/>
    </xf>
    <xf numFmtId="0" fontId="60" fillId="0" borderId="19" xfId="0" applyFont="1" applyBorder="1" applyAlignment="1">
      <alignment horizontal="center" vertical="center" shrinkToFit="1"/>
    </xf>
    <xf numFmtId="0" fontId="0" fillId="0" borderId="20" xfId="0" applyBorder="1" applyAlignment="1">
      <alignment vertical="center"/>
    </xf>
    <xf numFmtId="0" fontId="0" fillId="0" borderId="65" xfId="0" applyBorder="1" applyAlignment="1">
      <alignment vertical="center" shrinkToFit="1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60" fillId="0" borderId="66" xfId="0" applyFont="1" applyBorder="1" applyAlignment="1">
      <alignment horizontal="center" vertical="center" shrinkToFit="1"/>
    </xf>
    <xf numFmtId="0" fontId="0" fillId="0" borderId="67" xfId="0" applyBorder="1" applyAlignment="1">
      <alignment vertical="center"/>
    </xf>
    <xf numFmtId="0" fontId="0" fillId="0" borderId="21" xfId="0" applyBorder="1" applyAlignment="1">
      <alignment vertical="center" shrinkToFit="1"/>
    </xf>
    <xf numFmtId="0" fontId="0" fillId="0" borderId="22" xfId="0" applyBorder="1" applyAlignment="1">
      <alignment vertical="center" shrinkToFit="1"/>
    </xf>
    <xf numFmtId="0" fontId="0" fillId="0" borderId="22" xfId="0" applyBorder="1" applyAlignment="1">
      <alignment vertical="center"/>
    </xf>
    <xf numFmtId="0" fontId="60" fillId="0" borderId="22" xfId="0" applyFont="1" applyBorder="1" applyAlignment="1">
      <alignment horizontal="center" vertical="center" shrinkToFit="1"/>
    </xf>
    <xf numFmtId="0" fontId="0" fillId="0" borderId="23" xfId="0" applyBorder="1" applyAlignment="1">
      <alignment vertical="center"/>
    </xf>
    <xf numFmtId="0" fontId="0" fillId="0" borderId="15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0" fillId="0" borderId="16" xfId="0" applyBorder="1" applyAlignment="1">
      <alignment vertical="center"/>
    </xf>
    <xf numFmtId="0" fontId="60" fillId="0" borderId="16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horizontal="left" vertical="center" wrapText="1" shrinkToFit="1"/>
    </xf>
    <xf numFmtId="171" fontId="0" fillId="0" borderId="19" xfId="0" applyNumberFormat="1" applyBorder="1" applyAlignment="1">
      <alignment vertical="center"/>
    </xf>
    <xf numFmtId="0" fontId="82" fillId="9" borderId="24" xfId="0" applyFont="1" applyFill="1" applyBorder="1" applyAlignment="1">
      <alignment horizontal="right" vertical="center" wrapText="1"/>
    </xf>
    <xf numFmtId="0" fontId="10" fillId="32" borderId="14" xfId="0" applyFont="1" applyFill="1" applyBorder="1" applyAlignment="1">
      <alignment horizontal="center" vertical="center" shrinkToFit="1"/>
    </xf>
    <xf numFmtId="0" fontId="83" fillId="9" borderId="24" xfId="37" applyFont="1" applyFill="1" applyBorder="1" applyAlignment="1" applyProtection="1">
      <alignment horizontal="center" vertical="center" wrapText="1" shrinkToFit="1"/>
    </xf>
    <xf numFmtId="0" fontId="71" fillId="32" borderId="14" xfId="0" applyFont="1" applyFill="1" applyBorder="1" applyAlignment="1">
      <alignment horizontal="center" vertical="center" shrinkToFit="1"/>
    </xf>
    <xf numFmtId="0" fontId="84" fillId="0" borderId="38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/>
    </xf>
    <xf numFmtId="0" fontId="84" fillId="0" borderId="66" xfId="0" applyFont="1" applyBorder="1" applyAlignment="1">
      <alignment horizontal="center" vertical="center"/>
    </xf>
    <xf numFmtId="0" fontId="84" fillId="0" borderId="22" xfId="0" applyFont="1" applyBorder="1" applyAlignment="1">
      <alignment horizontal="center" vertical="center"/>
    </xf>
    <xf numFmtId="0" fontId="84" fillId="0" borderId="16" xfId="0" applyFont="1" applyBorder="1" applyAlignment="1">
      <alignment horizontal="center" vertical="center"/>
    </xf>
    <xf numFmtId="0" fontId="84" fillId="0" borderId="19" xfId="0" applyFont="1" applyBorder="1" applyAlignment="1">
      <alignment horizontal="center" vertical="center" wrapText="1"/>
    </xf>
    <xf numFmtId="0" fontId="84" fillId="0" borderId="0" xfId="0" applyFont="1" applyAlignment="1">
      <alignment horizontal="center" vertical="center"/>
    </xf>
    <xf numFmtId="0" fontId="13" fillId="0" borderId="16" xfId="0" applyFont="1" applyBorder="1" applyAlignment="1">
      <alignment horizontal="left" vertical="center" wrapText="1" shrinkToFit="1"/>
    </xf>
    <xf numFmtId="0" fontId="0" fillId="0" borderId="16" xfId="0" applyBorder="1" applyAlignment="1">
      <alignment horizontal="center" vertical="center"/>
    </xf>
    <xf numFmtId="171" fontId="78" fillId="0" borderId="16" xfId="0" applyNumberFormat="1" applyFont="1" applyBorder="1" applyAlignment="1">
      <alignment vertical="center"/>
    </xf>
    <xf numFmtId="0" fontId="60" fillId="0" borderId="19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left" vertical="center" wrapText="1" shrinkToFit="1"/>
    </xf>
    <xf numFmtId="0" fontId="0" fillId="0" borderId="19" xfId="0" applyBorder="1" applyAlignment="1">
      <alignment horizontal="center" vertical="center"/>
    </xf>
    <xf numFmtId="0" fontId="13" fillId="0" borderId="66" xfId="0" applyFont="1" applyBorder="1" applyAlignment="1">
      <alignment horizontal="left" vertical="center" wrapText="1" shrinkToFit="1"/>
    </xf>
    <xf numFmtId="0" fontId="0" fillId="0" borderId="66" xfId="0" applyBorder="1" applyAlignment="1">
      <alignment horizontal="center" vertical="center"/>
    </xf>
    <xf numFmtId="0" fontId="60" fillId="0" borderId="66" xfId="0" applyFont="1" applyBorder="1" applyAlignment="1">
      <alignment horizontal="center" vertical="center"/>
    </xf>
    <xf numFmtId="0" fontId="13" fillId="0" borderId="38" xfId="0" applyFont="1" applyBorder="1" applyAlignment="1">
      <alignment horizontal="left" vertical="center" wrapText="1" shrinkToFit="1"/>
    </xf>
    <xf numFmtId="0" fontId="0" fillId="0" borderId="38" xfId="0" applyBorder="1" applyAlignment="1">
      <alignment horizontal="center" vertical="center"/>
    </xf>
    <xf numFmtId="0" fontId="60" fillId="0" borderId="38" xfId="0" applyFont="1" applyBorder="1" applyAlignment="1">
      <alignment horizontal="center" vertical="center"/>
    </xf>
    <xf numFmtId="0" fontId="60" fillId="0" borderId="19" xfId="0" applyFont="1" applyBorder="1" applyAlignment="1">
      <alignment horizontal="center" vertical="center"/>
    </xf>
    <xf numFmtId="0" fontId="13" fillId="0" borderId="22" xfId="0" applyFont="1" applyBorder="1" applyAlignment="1">
      <alignment horizontal="left" vertical="center" wrapText="1" shrinkToFit="1"/>
    </xf>
    <xf numFmtId="0" fontId="0" fillId="0" borderId="22" xfId="0" applyBorder="1" applyAlignment="1">
      <alignment horizontal="center" vertical="center"/>
    </xf>
    <xf numFmtId="0" fontId="60" fillId="0" borderId="22" xfId="0" applyFont="1" applyBorder="1" applyAlignment="1">
      <alignment horizontal="center" vertical="center"/>
    </xf>
    <xf numFmtId="0" fontId="6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171" fontId="60" fillId="0" borderId="19" xfId="0" applyNumberFormat="1" applyFont="1" applyBorder="1" applyAlignment="1">
      <alignment horizontal="center" vertical="center"/>
    </xf>
    <xf numFmtId="10" fontId="0" fillId="0" borderId="16" xfId="0" applyNumberFormat="1" applyBorder="1" applyAlignment="1">
      <alignment vertical="center" shrinkToFit="1"/>
    </xf>
    <xf numFmtId="0" fontId="1" fillId="0" borderId="52" xfId="78" applyFont="1" applyBorder="1" applyAlignment="1" applyProtection="1">
      <alignment horizontal="left"/>
      <protection locked="0"/>
    </xf>
    <xf numFmtId="0" fontId="70" fillId="37" borderId="62" xfId="0" applyFont="1" applyFill="1" applyBorder="1" applyAlignment="1">
      <alignment horizontal="center" vertical="center" wrapText="1"/>
    </xf>
    <xf numFmtId="171" fontId="78" fillId="0" borderId="52" xfId="0" applyNumberFormat="1" applyFont="1" applyBorder="1" applyAlignment="1">
      <alignment vertical="center"/>
    </xf>
    <xf numFmtId="10" fontId="78" fillId="0" borderId="16" xfId="0" applyNumberFormat="1" applyFont="1" applyBorder="1" applyAlignment="1">
      <alignment vertical="center"/>
    </xf>
    <xf numFmtId="10" fontId="74" fillId="9" borderId="24" xfId="37" applyNumberFormat="1" applyFont="1" applyFill="1" applyBorder="1" applyAlignment="1" applyProtection="1">
      <alignment vertical="center" wrapText="1"/>
    </xf>
    <xf numFmtId="10" fontId="75" fillId="32" borderId="14" xfId="0" applyNumberFormat="1" applyFont="1" applyFill="1" applyBorder="1" applyAlignment="1">
      <alignment vertical="center"/>
    </xf>
    <xf numFmtId="10" fontId="70" fillId="36" borderId="62" xfId="0" applyNumberFormat="1" applyFont="1" applyFill="1" applyBorder="1" applyAlignment="1">
      <alignment horizontal="center" vertical="center" wrapText="1"/>
    </xf>
    <xf numFmtId="10" fontId="75" fillId="0" borderId="0" xfId="0" applyNumberFormat="1" applyFont="1" applyAlignment="1">
      <alignment vertical="center"/>
    </xf>
    <xf numFmtId="165" fontId="78" fillId="0" borderId="16" xfId="150" applyFont="1" applyFill="1" applyBorder="1" applyAlignment="1">
      <alignment vertical="center"/>
    </xf>
    <xf numFmtId="0" fontId="0" fillId="38" borderId="19" xfId="0" applyFill="1" applyBorder="1" applyAlignment="1">
      <alignment horizontal="center" vertical="center"/>
    </xf>
    <xf numFmtId="0" fontId="0" fillId="38" borderId="18" xfId="0" applyFill="1" applyBorder="1" applyAlignment="1">
      <alignment vertical="center" shrinkToFit="1"/>
    </xf>
    <xf numFmtId="0" fontId="13" fillId="38" borderId="19" xfId="0" applyFont="1" applyFill="1" applyBorder="1" applyAlignment="1">
      <alignment horizontal="left" vertical="center" wrapText="1" shrinkToFit="1"/>
    </xf>
    <xf numFmtId="0" fontId="84" fillId="38" borderId="19" xfId="0" applyFont="1" applyFill="1" applyBorder="1" applyAlignment="1">
      <alignment horizontal="center" vertical="center"/>
    </xf>
    <xf numFmtId="171" fontId="78" fillId="0" borderId="16" xfId="150" applyNumberFormat="1" applyFont="1" applyFill="1" applyBorder="1" applyAlignment="1">
      <alignment vertical="center"/>
    </xf>
    <xf numFmtId="0" fontId="0" fillId="11" borderId="14" xfId="24" applyFont="1" applyFill="1" applyBorder="1" applyAlignment="1">
      <alignment horizontal="center" vertical="center" wrapText="1"/>
    </xf>
    <xf numFmtId="0" fontId="0" fillId="11" borderId="8" xfId="24" applyFont="1" applyFill="1" applyBorder="1" applyAlignment="1">
      <alignment horizontal="center" vertical="center" wrapText="1"/>
    </xf>
    <xf numFmtId="0" fontId="24" fillId="5" borderId="1" xfId="24" applyFont="1" applyFill="1" applyBorder="1" applyAlignment="1">
      <alignment horizontal="left" vertical="center" shrinkToFit="1"/>
    </xf>
    <xf numFmtId="0" fontId="24" fillId="5" borderId="24" xfId="24" applyFont="1" applyFill="1" applyBorder="1" applyAlignment="1">
      <alignment horizontal="left" vertical="center" shrinkToFit="1"/>
    </xf>
    <xf numFmtId="0" fontId="24" fillId="5" borderId="2" xfId="24" applyFont="1" applyFill="1" applyBorder="1" applyAlignment="1">
      <alignment horizontal="left" vertical="center" shrinkToFit="1"/>
    </xf>
    <xf numFmtId="0" fontId="26" fillId="5" borderId="25" xfId="24" applyFont="1" applyFill="1" applyBorder="1" applyAlignment="1">
      <alignment horizontal="center" vertical="center"/>
    </xf>
    <xf numFmtId="0" fontId="26" fillId="5" borderId="27" xfId="24" applyFont="1" applyFill="1" applyBorder="1" applyAlignment="1">
      <alignment horizontal="center" vertical="center"/>
    </xf>
    <xf numFmtId="0" fontId="27" fillId="5" borderId="5" xfId="24" applyFont="1" applyFill="1" applyBorder="1" applyAlignment="1">
      <alignment horizontal="left" vertical="center"/>
    </xf>
    <xf numFmtId="0" fontId="27" fillId="5" borderId="26" xfId="24" applyFont="1" applyFill="1" applyBorder="1" applyAlignment="1">
      <alignment horizontal="left" vertical="center"/>
    </xf>
    <xf numFmtId="0" fontId="36" fillId="9" borderId="14" xfId="24" applyFont="1" applyFill="1" applyBorder="1" applyAlignment="1">
      <alignment horizontal="center" vertical="center" wrapText="1"/>
    </xf>
    <xf numFmtId="0" fontId="28" fillId="5" borderId="25" xfId="24" applyFont="1" applyFill="1" applyBorder="1" applyAlignment="1">
      <alignment horizontal="center" vertical="center" textRotation="255" wrapText="1"/>
    </xf>
    <xf numFmtId="0" fontId="28" fillId="5" borderId="27" xfId="24" applyFont="1" applyFill="1" applyBorder="1" applyAlignment="1">
      <alignment horizontal="center" vertical="center" textRotation="255" wrapText="1"/>
    </xf>
    <xf numFmtId="0" fontId="8" fillId="5" borderId="7" xfId="24" applyFont="1" applyFill="1" applyBorder="1" applyAlignment="1">
      <alignment horizontal="left" vertical="center"/>
    </xf>
    <xf numFmtId="0" fontId="8" fillId="5" borderId="14" xfId="24" applyFont="1" applyFill="1" applyBorder="1" applyAlignment="1">
      <alignment horizontal="left" vertical="center"/>
    </xf>
    <xf numFmtId="0" fontId="8" fillId="5" borderId="8" xfId="24" applyFont="1" applyFill="1" applyBorder="1" applyAlignment="1">
      <alignment horizontal="left" vertical="center"/>
    </xf>
    <xf numFmtId="170" fontId="20" fillId="2" borderId="29" xfId="24" applyNumberFormat="1" applyFont="1" applyFill="1" applyBorder="1" applyAlignment="1">
      <alignment horizontal="center" vertical="center"/>
    </xf>
    <xf numFmtId="170" fontId="20" fillId="2" borderId="24" xfId="24" applyNumberFormat="1" applyFont="1" applyFill="1" applyBorder="1" applyAlignment="1">
      <alignment horizontal="center" vertical="center"/>
    </xf>
    <xf numFmtId="170" fontId="20" fillId="2" borderId="2" xfId="24" applyNumberFormat="1" applyFont="1" applyFill="1" applyBorder="1" applyAlignment="1">
      <alignment horizontal="center" vertical="center"/>
    </xf>
    <xf numFmtId="170" fontId="29" fillId="11" borderId="30" xfId="37" applyNumberFormat="1" applyFill="1" applyBorder="1" applyAlignment="1" applyProtection="1">
      <alignment horizontal="center" vertical="center"/>
    </xf>
    <xf numFmtId="170" fontId="30" fillId="11" borderId="31" xfId="37" applyNumberFormat="1" applyFont="1" applyFill="1" applyBorder="1" applyAlignment="1" applyProtection="1">
      <alignment horizontal="center" vertical="center"/>
    </xf>
    <xf numFmtId="170" fontId="30" fillId="11" borderId="32" xfId="37" applyNumberFormat="1" applyFont="1" applyFill="1" applyBorder="1" applyAlignment="1" applyProtection="1">
      <alignment horizontal="center" vertical="center"/>
    </xf>
    <xf numFmtId="0" fontId="9" fillId="11" borderId="19" xfId="24" applyFill="1" applyBorder="1" applyAlignment="1">
      <alignment horizontal="center" vertical="center" wrapText="1"/>
    </xf>
    <xf numFmtId="170" fontId="59" fillId="11" borderId="30" xfId="37" applyNumberFormat="1" applyFont="1" applyFill="1" applyBorder="1" applyAlignment="1" applyProtection="1">
      <alignment horizontal="center" vertical="center"/>
    </xf>
    <xf numFmtId="170" fontId="59" fillId="11" borderId="31" xfId="37" applyNumberFormat="1" applyFont="1" applyFill="1" applyBorder="1" applyAlignment="1" applyProtection="1">
      <alignment horizontal="center" vertical="center"/>
    </xf>
    <xf numFmtId="170" fontId="59" fillId="11" borderId="32" xfId="37" applyNumberFormat="1" applyFont="1" applyFill="1" applyBorder="1" applyAlignment="1" applyProtection="1">
      <alignment horizontal="center" vertical="center"/>
    </xf>
    <xf numFmtId="170" fontId="10" fillId="11" borderId="30" xfId="24" applyNumberFormat="1" applyFont="1" applyFill="1" applyBorder="1" applyAlignment="1">
      <alignment horizontal="left" vertical="center" wrapText="1"/>
    </xf>
    <xf numFmtId="170" fontId="10" fillId="11" borderId="31" xfId="24" applyNumberFormat="1" applyFont="1" applyFill="1" applyBorder="1" applyAlignment="1">
      <alignment horizontal="left" vertical="center" wrapText="1"/>
    </xf>
    <xf numFmtId="170" fontId="10" fillId="11" borderId="32" xfId="24" applyNumberFormat="1" applyFont="1" applyFill="1" applyBorder="1" applyAlignment="1">
      <alignment horizontal="left" vertical="center" wrapText="1"/>
    </xf>
    <xf numFmtId="0" fontId="0" fillId="11" borderId="33" xfId="24" applyFont="1" applyFill="1" applyBorder="1" applyAlignment="1">
      <alignment horizontal="left" vertical="center" wrapText="1"/>
    </xf>
    <xf numFmtId="0" fontId="9" fillId="11" borderId="34" xfId="24" applyFill="1" applyBorder="1" applyAlignment="1">
      <alignment horizontal="left" vertical="center" wrapText="1"/>
    </xf>
    <xf numFmtId="0" fontId="8" fillId="11" borderId="35" xfId="24" applyFont="1" applyFill="1" applyBorder="1" applyAlignment="1">
      <alignment horizontal="center" vertical="center" wrapText="1"/>
    </xf>
    <xf numFmtId="0" fontId="8" fillId="11" borderId="36" xfId="24" applyFont="1" applyFill="1" applyBorder="1" applyAlignment="1">
      <alignment horizontal="center" vertical="center"/>
    </xf>
    <xf numFmtId="0" fontId="8" fillId="11" borderId="37" xfId="24" applyFont="1" applyFill="1" applyBorder="1" applyAlignment="1">
      <alignment horizontal="center" vertical="center"/>
    </xf>
    <xf numFmtId="164" fontId="8" fillId="9" borderId="19" xfId="24" applyNumberFormat="1" applyFont="1" applyFill="1" applyBorder="1" applyAlignment="1">
      <alignment horizontal="center" vertical="center" wrapText="1"/>
    </xf>
    <xf numFmtId="0" fontId="8" fillId="9" borderId="19" xfId="24" applyFont="1" applyFill="1" applyBorder="1" applyAlignment="1">
      <alignment horizontal="center" vertical="center" wrapText="1"/>
    </xf>
    <xf numFmtId="0" fontId="8" fillId="9" borderId="20" xfId="24" applyFont="1" applyFill="1" applyBorder="1" applyAlignment="1">
      <alignment horizontal="center" vertical="center" wrapText="1"/>
    </xf>
    <xf numFmtId="0" fontId="35" fillId="11" borderId="19" xfId="24" applyFont="1" applyFill="1" applyBorder="1" applyAlignment="1">
      <alignment horizontal="center" vertical="center" wrapText="1"/>
    </xf>
    <xf numFmtId="0" fontId="35" fillId="11" borderId="20" xfId="24" applyFont="1" applyFill="1" applyBorder="1" applyAlignment="1">
      <alignment horizontal="center" vertical="center" wrapText="1"/>
    </xf>
    <xf numFmtId="0" fontId="8" fillId="11" borderId="18" xfId="24" applyFont="1" applyFill="1" applyBorder="1" applyAlignment="1">
      <alignment horizontal="left" vertical="center" wrapText="1"/>
    </xf>
    <xf numFmtId="0" fontId="8" fillId="11" borderId="19" xfId="24" applyFont="1" applyFill="1" applyBorder="1" applyAlignment="1">
      <alignment horizontal="left" vertical="center" wrapText="1"/>
    </xf>
    <xf numFmtId="0" fontId="8" fillId="11" borderId="7" xfId="25" applyFont="1" applyFill="1" applyBorder="1" applyAlignment="1">
      <alignment horizontal="justify" vertical="center" wrapText="1"/>
    </xf>
    <xf numFmtId="0" fontId="10" fillId="0" borderId="14" xfId="25" applyFont="1" applyBorder="1" applyAlignment="1">
      <alignment horizontal="justify" vertical="center"/>
    </xf>
    <xf numFmtId="0" fontId="10" fillId="0" borderId="8" xfId="25" applyFont="1" applyBorder="1" applyAlignment="1">
      <alignment horizontal="justify" vertical="center"/>
    </xf>
    <xf numFmtId="0" fontId="8" fillId="11" borderId="49" xfId="24" applyFont="1" applyFill="1" applyBorder="1" applyAlignment="1">
      <alignment horizontal="left" vertical="center" wrapText="1"/>
    </xf>
    <xf numFmtId="0" fontId="8" fillId="11" borderId="50" xfId="24" applyFont="1" applyFill="1" applyBorder="1" applyAlignment="1">
      <alignment horizontal="left" vertical="center" wrapText="1"/>
    </xf>
    <xf numFmtId="0" fontId="23" fillId="9" borderId="19" xfId="24" applyFont="1" applyFill="1" applyBorder="1" applyAlignment="1">
      <alignment horizontal="center" vertical="center" wrapText="1"/>
    </xf>
    <xf numFmtId="0" fontId="23" fillId="9" borderId="20" xfId="24" applyFont="1" applyFill="1" applyBorder="1" applyAlignment="1">
      <alignment horizontal="center" vertical="center" wrapText="1"/>
    </xf>
    <xf numFmtId="0" fontId="23" fillId="11" borderId="43" xfId="24" applyFont="1" applyFill="1" applyBorder="1" applyAlignment="1">
      <alignment horizontal="center" vertical="center" wrapText="1"/>
    </xf>
    <xf numFmtId="0" fontId="23" fillId="11" borderId="44" xfId="24" applyFont="1" applyFill="1" applyBorder="1" applyAlignment="1">
      <alignment horizontal="center" vertical="center" wrapText="1"/>
    </xf>
    <xf numFmtId="0" fontId="23" fillId="11" borderId="45" xfId="24" applyFont="1" applyFill="1" applyBorder="1" applyAlignment="1">
      <alignment horizontal="center" vertical="center" wrapText="1"/>
    </xf>
    <xf numFmtId="0" fontId="23" fillId="11" borderId="41" xfId="24" applyFont="1" applyFill="1" applyBorder="1" applyAlignment="1">
      <alignment horizontal="center" vertical="center" wrapText="1"/>
    </xf>
    <xf numFmtId="0" fontId="23" fillId="11" borderId="42" xfId="24" applyFont="1" applyFill="1" applyBorder="1" applyAlignment="1">
      <alignment horizontal="center" vertical="center" wrapText="1"/>
    </xf>
    <xf numFmtId="0" fontId="23" fillId="11" borderId="46" xfId="24" applyFont="1" applyFill="1" applyBorder="1" applyAlignment="1">
      <alignment horizontal="center" vertical="center" wrapText="1"/>
    </xf>
    <xf numFmtId="0" fontId="8" fillId="11" borderId="30" xfId="24" applyFont="1" applyFill="1" applyBorder="1" applyAlignment="1">
      <alignment horizontal="center" vertical="center" wrapText="1"/>
    </xf>
    <xf numFmtId="0" fontId="8" fillId="11" borderId="39" xfId="24" applyFont="1" applyFill="1" applyBorder="1" applyAlignment="1">
      <alignment horizontal="center" vertical="center" wrapText="1"/>
    </xf>
    <xf numFmtId="0" fontId="23" fillId="11" borderId="47" xfId="24" applyFont="1" applyFill="1" applyBorder="1" applyAlignment="1">
      <alignment horizontal="center" vertical="center" wrapText="1"/>
    </xf>
    <xf numFmtId="0" fontId="23" fillId="11" borderId="48" xfId="24" applyFont="1" applyFill="1" applyBorder="1" applyAlignment="1">
      <alignment horizontal="center" vertical="center" wrapText="1"/>
    </xf>
    <xf numFmtId="0" fontId="10" fillId="11" borderId="7" xfId="25" applyFont="1" applyFill="1" applyBorder="1" applyAlignment="1">
      <alignment horizontal="left" vertical="center" wrapText="1"/>
    </xf>
    <xf numFmtId="0" fontId="10" fillId="11" borderId="14" xfId="25" applyFont="1" applyFill="1" applyBorder="1" applyAlignment="1">
      <alignment horizontal="left" vertical="center" wrapText="1"/>
    </xf>
    <xf numFmtId="0" fontId="10" fillId="11" borderId="8" xfId="25" applyFont="1" applyFill="1" applyBorder="1" applyAlignment="1">
      <alignment horizontal="left" vertical="center" wrapText="1"/>
    </xf>
    <xf numFmtId="0" fontId="8" fillId="11" borderId="60" xfId="24" applyFont="1" applyFill="1" applyBorder="1" applyAlignment="1">
      <alignment horizontal="center" vertical="center" wrapText="1"/>
    </xf>
    <xf numFmtId="0" fontId="8" fillId="11" borderId="44" xfId="24" applyFont="1" applyFill="1" applyBorder="1" applyAlignment="1">
      <alignment horizontal="center" vertical="center" wrapText="1"/>
    </xf>
    <xf numFmtId="0" fontId="8" fillId="11" borderId="3" xfId="24" applyFont="1" applyFill="1" applyBorder="1" applyAlignment="1">
      <alignment horizontal="center" vertical="center" wrapText="1"/>
    </xf>
    <xf numFmtId="0" fontId="8" fillId="11" borderId="0" xfId="24" applyFont="1" applyFill="1" applyAlignment="1">
      <alignment horizontal="center" vertical="center" wrapText="1"/>
    </xf>
    <xf numFmtId="0" fontId="8" fillId="11" borderId="5" xfId="24" applyFont="1" applyFill="1" applyBorder="1" applyAlignment="1">
      <alignment horizontal="center" vertical="center" wrapText="1"/>
    </xf>
    <xf numFmtId="0" fontId="8" fillId="11" borderId="26" xfId="24" applyFont="1" applyFill="1" applyBorder="1" applyAlignment="1">
      <alignment horizontal="center" vertical="center" wrapText="1"/>
    </xf>
    <xf numFmtId="0" fontId="10" fillId="11" borderId="22" xfId="24" applyFont="1" applyFill="1" applyBorder="1" applyAlignment="1">
      <alignment horizontal="left" vertical="center" wrapText="1"/>
    </xf>
    <xf numFmtId="0" fontId="10" fillId="11" borderId="23" xfId="24" applyFont="1" applyFill="1" applyBorder="1" applyAlignment="1">
      <alignment horizontal="left" vertical="center" wrapText="1"/>
    </xf>
    <xf numFmtId="0" fontId="23" fillId="11" borderId="0" xfId="24" applyFont="1" applyFill="1" applyAlignment="1">
      <alignment horizontal="left" vertical="center" wrapText="1"/>
    </xf>
    <xf numFmtId="0" fontId="23" fillId="11" borderId="4" xfId="24" applyFont="1" applyFill="1" applyBorder="1" applyAlignment="1">
      <alignment horizontal="left" vertical="center" wrapText="1"/>
    </xf>
    <xf numFmtId="170" fontId="10" fillId="11" borderId="30" xfId="24" applyNumberFormat="1" applyFont="1" applyFill="1" applyBorder="1" applyAlignment="1">
      <alignment horizontal="center" vertical="center"/>
    </xf>
    <xf numFmtId="170" fontId="10" fillId="11" borderId="31" xfId="24" applyNumberFormat="1" applyFont="1" applyFill="1" applyBorder="1" applyAlignment="1">
      <alignment horizontal="center" vertical="center"/>
    </xf>
    <xf numFmtId="170" fontId="10" fillId="11" borderId="32" xfId="24" applyNumberFormat="1" applyFont="1" applyFill="1" applyBorder="1" applyAlignment="1">
      <alignment horizontal="center" vertical="center"/>
    </xf>
    <xf numFmtId="0" fontId="8" fillId="11" borderId="40" xfId="24" applyFont="1" applyFill="1" applyBorder="1" applyAlignment="1">
      <alignment horizontal="left" vertical="center" wrapText="1"/>
    </xf>
    <xf numFmtId="0" fontId="8" fillId="11" borderId="39" xfId="24" applyFont="1" applyFill="1" applyBorder="1" applyAlignment="1">
      <alignment horizontal="left" vertical="center" wrapText="1"/>
    </xf>
    <xf numFmtId="0" fontId="10" fillId="11" borderId="31" xfId="24" applyFont="1" applyFill="1" applyBorder="1" applyAlignment="1">
      <alignment horizontal="center" vertical="center" wrapText="1"/>
    </xf>
    <xf numFmtId="0" fontId="10" fillId="11" borderId="32" xfId="24" applyFont="1" applyFill="1" applyBorder="1" applyAlignment="1">
      <alignment horizontal="center" vertical="center" wrapText="1"/>
    </xf>
    <xf numFmtId="0" fontId="8" fillId="11" borderId="30" xfId="24" applyFont="1" applyFill="1" applyBorder="1" applyAlignment="1">
      <alignment horizontal="left" vertical="center" wrapText="1"/>
    </xf>
    <xf numFmtId="0" fontId="10" fillId="11" borderId="19" xfId="24" applyFont="1" applyFill="1" applyBorder="1" applyAlignment="1">
      <alignment horizontal="left" vertical="center" wrapText="1"/>
    </xf>
    <xf numFmtId="0" fontId="10" fillId="11" borderId="20" xfId="24" applyFont="1" applyFill="1" applyBorder="1" applyAlignment="1">
      <alignment horizontal="left" vertical="center" wrapText="1"/>
    </xf>
    <xf numFmtId="0" fontId="8" fillId="11" borderId="7" xfId="24" applyFont="1" applyFill="1" applyBorder="1" applyAlignment="1">
      <alignment horizontal="justify" vertical="center" wrapText="1"/>
    </xf>
    <xf numFmtId="0" fontId="10" fillId="11" borderId="14" xfId="24" applyFont="1" applyFill="1" applyBorder="1" applyAlignment="1">
      <alignment horizontal="justify" vertical="center" wrapText="1"/>
    </xf>
    <xf numFmtId="0" fontId="8" fillId="11" borderId="14" xfId="24" applyFont="1" applyFill="1" applyBorder="1" applyAlignment="1">
      <alignment horizontal="justify" vertical="center" wrapText="1"/>
    </xf>
    <xf numFmtId="0" fontId="8" fillId="11" borderId="8" xfId="24" applyFont="1" applyFill="1" applyBorder="1" applyAlignment="1">
      <alignment horizontal="justify" vertical="center" wrapText="1"/>
    </xf>
    <xf numFmtId="0" fontId="85" fillId="35" borderId="7" xfId="0" applyFont="1" applyFill="1" applyBorder="1" applyAlignment="1">
      <alignment horizontal="center" vertical="center" wrapText="1"/>
    </xf>
    <xf numFmtId="0" fontId="85" fillId="35" borderId="14" xfId="0" applyFont="1" applyFill="1" applyBorder="1" applyAlignment="1">
      <alignment horizontal="center" vertical="center" wrapText="1"/>
    </xf>
    <xf numFmtId="0" fontId="85" fillId="35" borderId="8" xfId="0" applyFont="1" applyFill="1" applyBorder="1" applyAlignment="1">
      <alignment horizontal="center" vertical="center" wrapText="1"/>
    </xf>
    <xf numFmtId="0" fontId="6" fillId="0" borderId="25" xfId="0" applyFont="1" applyBorder="1" applyAlignment="1">
      <alignment horizontal="center" vertical="center" textRotation="90" wrapText="1"/>
    </xf>
    <xf numFmtId="0" fontId="6" fillId="0" borderId="27" xfId="0" applyFont="1" applyBorder="1" applyAlignment="1">
      <alignment horizontal="center" vertical="center" textRotation="90" wrapText="1"/>
    </xf>
    <xf numFmtId="0" fontId="6" fillId="0" borderId="51" xfId="0" applyFont="1" applyBorder="1" applyAlignment="1">
      <alignment horizontal="center" vertical="center" textRotation="90" wrapText="1"/>
    </xf>
    <xf numFmtId="0" fontId="80" fillId="9" borderId="7" xfId="0" applyFont="1" applyFill="1" applyBorder="1" applyAlignment="1">
      <alignment horizontal="left" vertical="center" wrapText="1"/>
    </xf>
    <xf numFmtId="0" fontId="80" fillId="9" borderId="14" xfId="0" applyFont="1" applyFill="1" applyBorder="1" applyAlignment="1">
      <alignment horizontal="left" vertical="center" wrapText="1"/>
    </xf>
    <xf numFmtId="0" fontId="72" fillId="9" borderId="7" xfId="0" applyFont="1" applyFill="1" applyBorder="1" applyAlignment="1">
      <alignment horizontal="center" vertical="center" wrapText="1"/>
    </xf>
    <xf numFmtId="0" fontId="72" fillId="9" borderId="14" xfId="0" applyFont="1" applyFill="1" applyBorder="1" applyAlignment="1">
      <alignment horizontal="center" vertical="center" wrapText="1"/>
    </xf>
    <xf numFmtId="0" fontId="72" fillId="9" borderId="8" xfId="0" applyFont="1" applyFill="1" applyBorder="1" applyAlignment="1">
      <alignment horizontal="center" vertical="center" wrapText="1"/>
    </xf>
    <xf numFmtId="0" fontId="38" fillId="0" borderId="1" xfId="0" applyFont="1" applyBorder="1" applyAlignment="1">
      <alignment horizontal="center" vertical="center" textRotation="90" wrapText="1"/>
    </xf>
    <xf numFmtId="0" fontId="38" fillId="0" borderId="3" xfId="0" applyFont="1" applyBorder="1" applyAlignment="1">
      <alignment horizontal="center" vertical="center" textRotation="90" wrapText="1"/>
    </xf>
    <xf numFmtId="0" fontId="38" fillId="0" borderId="5" xfId="0" applyFont="1" applyBorder="1" applyAlignment="1">
      <alignment horizontal="center" vertical="center" textRotation="90" wrapText="1"/>
    </xf>
    <xf numFmtId="0" fontId="80" fillId="9" borderId="8" xfId="0" applyFont="1" applyFill="1" applyBorder="1" applyAlignment="1">
      <alignment horizontal="left" vertical="center" wrapText="1"/>
    </xf>
    <xf numFmtId="0" fontId="85" fillId="10" borderId="7" xfId="0" applyFont="1" applyFill="1" applyBorder="1" applyAlignment="1">
      <alignment horizontal="center" vertical="center"/>
    </xf>
    <xf numFmtId="0" fontId="85" fillId="10" borderId="14" xfId="0" applyFont="1" applyFill="1" applyBorder="1" applyAlignment="1">
      <alignment horizontal="center" vertical="center"/>
    </xf>
    <xf numFmtId="0" fontId="85" fillId="10" borderId="8" xfId="0" applyFont="1" applyFill="1" applyBorder="1" applyAlignment="1">
      <alignment horizontal="center" vertical="center"/>
    </xf>
    <xf numFmtId="0" fontId="10" fillId="4" borderId="5" xfId="24" applyFont="1" applyFill="1" applyBorder="1" applyAlignment="1">
      <alignment horizontal="center" vertical="center" wrapText="1"/>
    </xf>
    <xf numFmtId="0" fontId="10" fillId="4" borderId="6" xfId="24" applyFont="1" applyFill="1" applyBorder="1" applyAlignment="1">
      <alignment horizontal="center" vertical="center" wrapText="1"/>
    </xf>
    <xf numFmtId="0" fontId="20" fillId="33" borderId="3" xfId="24" applyFont="1" applyFill="1" applyBorder="1" applyAlignment="1">
      <alignment horizontal="left" vertical="center" wrapText="1"/>
    </xf>
    <xf numFmtId="0" fontId="41" fillId="34" borderId="0" xfId="0" applyFont="1" applyFill="1" applyAlignment="1">
      <alignment horizontal="left" vertical="center" wrapText="1"/>
    </xf>
    <xf numFmtId="0" fontId="20" fillId="32" borderId="1" xfId="24" applyFont="1" applyFill="1" applyBorder="1" applyAlignment="1">
      <alignment horizontal="center" vertical="center"/>
    </xf>
    <xf numFmtId="0" fontId="20" fillId="32" borderId="24" xfId="24" applyFont="1" applyFill="1" applyBorder="1" applyAlignment="1">
      <alignment horizontal="center" vertical="center"/>
    </xf>
    <xf numFmtId="0" fontId="20" fillId="32" borderId="2" xfId="24" applyFont="1" applyFill="1" applyBorder="1" applyAlignment="1">
      <alignment horizontal="center" vertical="center"/>
    </xf>
    <xf numFmtId="0" fontId="8" fillId="3" borderId="61" xfId="24" applyFont="1" applyFill="1" applyBorder="1" applyAlignment="1">
      <alignment horizontal="center" vertical="center"/>
    </xf>
    <xf numFmtId="0" fontId="8" fillId="3" borderId="63" xfId="24" applyFont="1" applyFill="1" applyBorder="1" applyAlignment="1">
      <alignment horizontal="center" vertical="center"/>
    </xf>
    <xf numFmtId="0" fontId="6" fillId="4" borderId="68" xfId="0" applyFont="1" applyFill="1" applyBorder="1" applyAlignment="1">
      <alignment horizontal="center" vertical="center"/>
    </xf>
    <xf numFmtId="0" fontId="10" fillId="4" borderId="69" xfId="0" applyFont="1" applyFill="1" applyBorder="1" applyAlignment="1">
      <alignment vertical="center" shrinkToFit="1"/>
    </xf>
    <xf numFmtId="0" fontId="65" fillId="4" borderId="69" xfId="0" applyFont="1" applyFill="1" applyBorder="1" applyAlignment="1">
      <alignment horizontal="left" vertical="center" wrapText="1"/>
    </xf>
    <xf numFmtId="0" fontId="38" fillId="4" borderId="69" xfId="0" applyFont="1" applyFill="1" applyBorder="1" applyAlignment="1">
      <alignment horizontal="center" vertical="center" shrinkToFit="1"/>
    </xf>
    <xf numFmtId="0" fontId="38" fillId="4" borderId="69" xfId="0" applyFont="1" applyFill="1" applyBorder="1" applyAlignment="1">
      <alignment horizontal="center" vertical="center" wrapText="1"/>
    </xf>
    <xf numFmtId="172" fontId="77" fillId="4" borderId="69" xfId="20" applyNumberFormat="1" applyFont="1" applyFill="1" applyBorder="1" applyAlignment="1">
      <alignment horizontal="center" vertical="center" wrapText="1" shrinkToFit="1"/>
    </xf>
    <xf numFmtId="0" fontId="70" fillId="4" borderId="62" xfId="0" applyFont="1" applyFill="1" applyBorder="1" applyAlignment="1">
      <alignment horizontal="center" vertical="center" wrapText="1"/>
    </xf>
    <xf numFmtId="0" fontId="81" fillId="4" borderId="69" xfId="0" applyFont="1" applyFill="1" applyBorder="1" applyAlignment="1">
      <alignment horizontal="center" vertical="center" wrapText="1"/>
    </xf>
    <xf numFmtId="0" fontId="38" fillId="4" borderId="70" xfId="0" applyFont="1" applyFill="1" applyBorder="1" applyAlignment="1">
      <alignment horizontal="center" vertical="center" wrapText="1"/>
    </xf>
    <xf numFmtId="0" fontId="65" fillId="4" borderId="51" xfId="0" applyFont="1" applyFill="1" applyBorder="1" applyAlignment="1">
      <alignment horizontal="center" vertical="center"/>
    </xf>
    <xf numFmtId="0" fontId="10" fillId="4" borderId="52" xfId="0" applyFont="1" applyFill="1" applyBorder="1" applyAlignment="1">
      <alignment vertical="center" shrinkToFit="1"/>
    </xf>
    <xf numFmtId="0" fontId="65" fillId="4" borderId="52" xfId="0" applyFont="1" applyFill="1" applyBorder="1" applyAlignment="1">
      <alignment horizontal="center" vertical="center" wrapText="1" shrinkToFit="1"/>
    </xf>
    <xf numFmtId="0" fontId="70" fillId="4" borderId="52" xfId="0" applyFont="1" applyFill="1" applyBorder="1" applyAlignment="1">
      <alignment horizontal="center" vertical="center" shrinkToFit="1"/>
    </xf>
    <xf numFmtId="0" fontId="65" fillId="4" borderId="62" xfId="0" applyFont="1" applyFill="1" applyBorder="1" applyAlignment="1">
      <alignment horizontal="center" vertical="center" wrapText="1"/>
    </xf>
    <xf numFmtId="10" fontId="70" fillId="4" borderId="62" xfId="0" applyNumberFormat="1" applyFont="1" applyFill="1" applyBorder="1" applyAlignment="1">
      <alignment horizontal="center" vertical="center" wrapText="1"/>
    </xf>
    <xf numFmtId="0" fontId="65" fillId="4" borderId="69" xfId="0" applyFont="1" applyFill="1" applyBorder="1" applyAlignment="1">
      <alignment horizontal="center" vertical="center" wrapText="1"/>
    </xf>
    <xf numFmtId="0" fontId="65" fillId="4" borderId="52" xfId="0" applyFont="1" applyFill="1" applyBorder="1" applyAlignment="1">
      <alignment horizontal="center" vertical="center" wrapText="1"/>
    </xf>
    <xf numFmtId="0" fontId="65" fillId="4" borderId="63" xfId="0" applyFont="1" applyFill="1" applyBorder="1" applyAlignment="1">
      <alignment horizontal="center" vertical="center" wrapText="1"/>
    </xf>
  </cellXfs>
  <cellStyles count="151">
    <cellStyle name="0,0_x000d__x000a_NA_x000d__x000a_" xfId="78" xr:uid="{00000000-0005-0000-0000-000000000000}"/>
    <cellStyle name="0,0_x000d__x000d_NA_x000d__x000d_" xfId="17" xr:uid="{00000000-0005-0000-0000-000001000000}"/>
    <cellStyle name="20 % - Accent1 2" xfId="79" xr:uid="{00000000-0005-0000-0000-000002000000}"/>
    <cellStyle name="20 % - Accent2 2" xfId="80" xr:uid="{00000000-0005-0000-0000-000003000000}"/>
    <cellStyle name="20 % - Accent3 2" xfId="81" xr:uid="{00000000-0005-0000-0000-000004000000}"/>
    <cellStyle name="20 % - Accent4 2" xfId="82" xr:uid="{00000000-0005-0000-0000-000005000000}"/>
    <cellStyle name="20 % - Accent5 2" xfId="83" xr:uid="{00000000-0005-0000-0000-000006000000}"/>
    <cellStyle name="20 % - Accent6 2" xfId="84" xr:uid="{00000000-0005-0000-0000-000007000000}"/>
    <cellStyle name="40 % - Accent1 2" xfId="85" xr:uid="{00000000-0005-0000-0000-000008000000}"/>
    <cellStyle name="40 % - Accent2 2" xfId="86" xr:uid="{00000000-0005-0000-0000-000009000000}"/>
    <cellStyle name="40 % - Accent3 2" xfId="87" xr:uid="{00000000-0005-0000-0000-00000A000000}"/>
    <cellStyle name="40 % - Accent4 2" xfId="88" xr:uid="{00000000-0005-0000-0000-00000B000000}"/>
    <cellStyle name="40 % - Accent5 2" xfId="89" xr:uid="{00000000-0005-0000-0000-00000C000000}"/>
    <cellStyle name="40 % - Accent6 2" xfId="90" xr:uid="{00000000-0005-0000-0000-00000D000000}"/>
    <cellStyle name="60 % - Accent1 2" xfId="91" xr:uid="{00000000-0005-0000-0000-00000E000000}"/>
    <cellStyle name="60 % - Accent2 2" xfId="92" xr:uid="{00000000-0005-0000-0000-00000F000000}"/>
    <cellStyle name="60 % - Accent3 2" xfId="93" xr:uid="{00000000-0005-0000-0000-000010000000}"/>
    <cellStyle name="60 % - Accent4 2" xfId="94" xr:uid="{00000000-0005-0000-0000-000011000000}"/>
    <cellStyle name="60 % - Accent5 2" xfId="95" xr:uid="{00000000-0005-0000-0000-000012000000}"/>
    <cellStyle name="60 % - Accent6 2" xfId="96" xr:uid="{00000000-0005-0000-0000-000013000000}"/>
    <cellStyle name="Accent1 2" xfId="97" xr:uid="{00000000-0005-0000-0000-000014000000}"/>
    <cellStyle name="Accent2 2" xfId="98" xr:uid="{00000000-0005-0000-0000-000015000000}"/>
    <cellStyle name="Accent3 2" xfId="99" xr:uid="{00000000-0005-0000-0000-000016000000}"/>
    <cellStyle name="Accent4 2" xfId="100" xr:uid="{00000000-0005-0000-0000-000017000000}"/>
    <cellStyle name="Accent5 2" xfId="101" xr:uid="{00000000-0005-0000-0000-000018000000}"/>
    <cellStyle name="Accent6 2" xfId="102" xr:uid="{00000000-0005-0000-0000-000019000000}"/>
    <cellStyle name="Avertissement 2" xfId="103" xr:uid="{00000000-0005-0000-0000-00001A000000}"/>
    <cellStyle name="Calcul 2" xfId="104" xr:uid="{00000000-0005-0000-0000-00001B000000}"/>
    <cellStyle name="Cellule liée 2" xfId="105" xr:uid="{00000000-0005-0000-0000-00001C000000}"/>
    <cellStyle name="Commentaire" xfId="18" xr:uid="{00000000-0005-0000-0000-00001D000000}"/>
    <cellStyle name="Commentaire 2" xfId="106" xr:uid="{00000000-0005-0000-0000-00001E000000}"/>
    <cellStyle name="Entrée 2" xfId="107" xr:uid="{00000000-0005-0000-0000-00001F000000}"/>
    <cellStyle name="Euro" xfId="19" xr:uid="{00000000-0005-0000-0000-000020000000}"/>
    <cellStyle name="Euro 2" xfId="20" xr:uid="{00000000-0005-0000-0000-000021000000}"/>
    <cellStyle name="Euro 2 2" xfId="21" xr:uid="{00000000-0005-0000-0000-000022000000}"/>
    <cellStyle name="Euro 2 3" xfId="109" xr:uid="{00000000-0005-0000-0000-000023000000}"/>
    <cellStyle name="Euro 3" xfId="126" xr:uid="{00000000-0005-0000-0000-000024000000}"/>
    <cellStyle name="Euro 4" xfId="108" xr:uid="{00000000-0005-0000-0000-000025000000}"/>
    <cellStyle name="Euro_2012 - MODELE - Offre PLG -" xfId="110" xr:uid="{00000000-0005-0000-0000-000026000000}"/>
    <cellStyle name="Insatisfaisant 2" xfId="111" xr:uid="{00000000-0005-0000-0000-000027000000}"/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35" builtinId="8" hidden="1"/>
    <cellStyle name="Lien hypertexte" xfId="37" builtinId="8"/>
    <cellStyle name="Lien hypertexte 2" xfId="22" xr:uid="{00000000-0005-0000-0000-000032000000}"/>
    <cellStyle name="Lien hypertexte 2 2" xfId="129" xr:uid="{00000000-0005-0000-0000-000033000000}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36" builtinId="9" hidden="1"/>
    <cellStyle name="Lien hypertexte visité" xfId="38" builtinId="9" hidden="1"/>
    <cellStyle name="Lien hypertexte visité" xfId="39" builtinId="9" hidden="1"/>
    <cellStyle name="Lien hypertexte visité" xfId="40" builtinId="9" hidden="1"/>
    <cellStyle name="Lien hypertexte visité" xfId="41" builtinId="9" hidden="1"/>
    <cellStyle name="Lien hypertexte visité" xfId="42" builtinId="9" hidden="1"/>
    <cellStyle name="Lien hypertexte visité" xfId="43" builtinId="9" hidden="1"/>
    <cellStyle name="Lien hypertexte visité" xfId="44" builtinId="9" hidden="1"/>
    <cellStyle name="Lien hypertexte visité" xfId="45" builtinId="9" hidden="1"/>
    <cellStyle name="Lien hypertexte visité" xfId="46" builtinId="9" hidden="1"/>
    <cellStyle name="Lien hypertexte visité" xfId="47" builtinId="9" hidden="1"/>
    <cellStyle name="Lien hypertexte visité" xfId="50" builtinId="9" hidden="1"/>
    <cellStyle name="Lien hypertexte visité" xfId="51" builtinId="9" hidden="1"/>
    <cellStyle name="Lien hypertexte visité" xfId="52" builtinId="9" hidden="1"/>
    <cellStyle name="Lien hypertexte visité" xfId="53" builtinId="9" hidden="1"/>
    <cellStyle name="Lien hypertexte visité" xfId="54" builtinId="9" hidden="1"/>
    <cellStyle name="Lien hypertexte visité" xfId="55" builtinId="9" hidden="1"/>
    <cellStyle name="Lien hypertexte visité" xfId="56" builtinId="9" hidden="1"/>
    <cellStyle name="Lien hypertexte visité" xfId="57" builtinId="9" hidden="1"/>
    <cellStyle name="Lien hypertexte visité" xfId="58" builtinId="9" hidden="1"/>
    <cellStyle name="Lien hypertexte visité" xfId="59" builtinId="9" hidden="1"/>
    <cellStyle name="Lien hypertexte visité" xfId="60" builtinId="9" hidden="1"/>
    <cellStyle name="Lien hypertexte visité" xfId="61" builtinId="9" hidden="1"/>
    <cellStyle name="Lien hypertexte visité" xfId="62" builtinId="9" hidden="1"/>
    <cellStyle name="Lien hypertexte visité" xfId="63" builtinId="9" hidden="1"/>
    <cellStyle name="Lien hypertexte visité" xfId="64" builtinId="9" hidden="1"/>
    <cellStyle name="Lien hypertexte visité" xfId="65" builtinId="9" hidden="1"/>
    <cellStyle name="Lien hypertexte visité" xfId="66" builtinId="9" hidden="1"/>
    <cellStyle name="Lien hypertexte visité" xfId="67" builtinId="9" hidden="1"/>
    <cellStyle name="Lien hypertexte visité" xfId="68" builtinId="9" hidden="1"/>
    <cellStyle name="Lien hypertexte visité" xfId="69" builtinId="9" hidden="1"/>
    <cellStyle name="Lien hypertexte visité" xfId="70" builtinId="9" hidden="1"/>
    <cellStyle name="Lien hypertexte visité" xfId="71" builtinId="9" hidden="1"/>
    <cellStyle name="Lien hypertexte visité" xfId="72" builtinId="9" hidden="1"/>
    <cellStyle name="Lien hypertexte visité" xfId="73" builtinId="9" hidden="1"/>
    <cellStyle name="Lien hypertexte visité" xfId="74" builtinId="9" hidden="1"/>
    <cellStyle name="Lien hypertexte visité" xfId="75" builtinId="9" hidden="1"/>
    <cellStyle name="Lien hypertexte visité" xfId="141" builtinId="9" hidden="1"/>
    <cellStyle name="Lien hypertexte visité" xfId="142" builtinId="9" hidden="1"/>
    <cellStyle name="Lien hypertexte visité" xfId="143" builtinId="9" hidden="1"/>
    <cellStyle name="Lien hypertexte visité" xfId="144" builtinId="9" hidden="1"/>
    <cellStyle name="Lien hypertexte visité" xfId="145" builtinId="9" hidden="1"/>
    <cellStyle name="Lien hypertexte visité" xfId="146" builtinId="9" hidden="1"/>
    <cellStyle name="Lien hypertexte visité" xfId="147" builtinId="9" hidden="1"/>
    <cellStyle name="Lien hypertexte visité" xfId="148" builtinId="9" hidden="1"/>
    <cellStyle name="Lien hypertexte visité" xfId="149" builtinId="9" hidden="1"/>
    <cellStyle name="Milliers 2" xfId="135" xr:uid="{00000000-0005-0000-0000-00006A000000}"/>
    <cellStyle name="Milliers 28" xfId="140" xr:uid="{00000000-0005-0000-0000-00006B000000}"/>
    <cellStyle name="Milliers 3" xfId="128" xr:uid="{00000000-0005-0000-0000-00006C000000}"/>
    <cellStyle name="Monétaire" xfId="150" builtinId="4"/>
    <cellStyle name="Monétaire 2" xfId="49" xr:uid="{00000000-0005-0000-0000-00006E000000}"/>
    <cellStyle name="Neutre 2" xfId="112" xr:uid="{00000000-0005-0000-0000-00006F000000}"/>
    <cellStyle name="Normal" xfId="0" builtinId="0"/>
    <cellStyle name="Normal 10" xfId="137" xr:uid="{00000000-0005-0000-0000-000071000000}"/>
    <cellStyle name="Normal 11" xfId="138" xr:uid="{00000000-0005-0000-0000-000072000000}"/>
    <cellStyle name="Normal 12" xfId="77" xr:uid="{00000000-0005-0000-0000-000073000000}"/>
    <cellStyle name="Normal 13" xfId="76" xr:uid="{00000000-0005-0000-0000-000074000000}"/>
    <cellStyle name="Normal 2" xfId="23" xr:uid="{00000000-0005-0000-0000-000075000000}"/>
    <cellStyle name="Normal 2 2" xfId="48" xr:uid="{00000000-0005-0000-0000-000076000000}"/>
    <cellStyle name="Normal 2 2 2" xfId="130" xr:uid="{00000000-0005-0000-0000-000077000000}"/>
    <cellStyle name="Normal 2 3" xfId="113" xr:uid="{00000000-0005-0000-0000-000078000000}"/>
    <cellStyle name="Normal 3" xfId="24" xr:uid="{00000000-0005-0000-0000-000079000000}"/>
    <cellStyle name="Normal 3 2" xfId="25" xr:uid="{00000000-0005-0000-0000-00007A000000}"/>
    <cellStyle name="Normal 3 3" xfId="114" xr:uid="{00000000-0005-0000-0000-00007B000000}"/>
    <cellStyle name="Normal 4" xfId="115" xr:uid="{00000000-0005-0000-0000-00007C000000}"/>
    <cellStyle name="Normal 48" xfId="139" xr:uid="{00000000-0005-0000-0000-00007D000000}"/>
    <cellStyle name="Normal 5" xfId="127" xr:uid="{00000000-0005-0000-0000-00007E000000}"/>
    <cellStyle name="Normal 6" xfId="131" xr:uid="{00000000-0005-0000-0000-00007F000000}"/>
    <cellStyle name="Normal 7" xfId="132" xr:uid="{00000000-0005-0000-0000-000080000000}"/>
    <cellStyle name="Normal 8" xfId="133" xr:uid="{00000000-0005-0000-0000-000081000000}"/>
    <cellStyle name="Normal 9" xfId="134" xr:uid="{00000000-0005-0000-0000-000082000000}"/>
    <cellStyle name="Pourcentage 2" xfId="26" xr:uid="{00000000-0005-0000-0000-000083000000}"/>
    <cellStyle name="Pourcentage 2 2" xfId="136" xr:uid="{00000000-0005-0000-0000-000084000000}"/>
    <cellStyle name="Pourcentage 3" xfId="27" xr:uid="{00000000-0005-0000-0000-000085000000}"/>
    <cellStyle name="Pourcentage 3 2" xfId="116" xr:uid="{00000000-0005-0000-0000-000086000000}"/>
    <cellStyle name="Satisfaisant" xfId="28" xr:uid="{00000000-0005-0000-0000-000087000000}"/>
    <cellStyle name="Satisfaisant 2" xfId="117" xr:uid="{00000000-0005-0000-0000-000088000000}"/>
    <cellStyle name="Sortie 2" xfId="118" xr:uid="{00000000-0005-0000-0000-000089000000}"/>
    <cellStyle name="Texte explicatif 2" xfId="119" xr:uid="{00000000-0005-0000-0000-00008A000000}"/>
    <cellStyle name="Titre" xfId="29" xr:uid="{00000000-0005-0000-0000-00008B000000}"/>
    <cellStyle name="Titre 1" xfId="30" xr:uid="{00000000-0005-0000-0000-00008D000000}"/>
    <cellStyle name="Titre 1 2" xfId="120" xr:uid="{00000000-0005-0000-0000-00008E000000}"/>
    <cellStyle name="Titre 2" xfId="31" xr:uid="{00000000-0005-0000-0000-00008C000000}"/>
    <cellStyle name="Titre 2 2" xfId="121" xr:uid="{00000000-0005-0000-0000-00008F000000}"/>
    <cellStyle name="Titre 3" xfId="32" xr:uid="{00000000-0005-0000-0000-000090000000}"/>
    <cellStyle name="Titre 3 2" xfId="122" xr:uid="{00000000-0005-0000-0000-000091000000}"/>
    <cellStyle name="Titre 4" xfId="33" xr:uid="{00000000-0005-0000-0000-000092000000}"/>
    <cellStyle name="Titre 4 2" xfId="123" xr:uid="{00000000-0005-0000-0000-000093000000}"/>
    <cellStyle name="Total 2" xfId="124" xr:uid="{00000000-0005-0000-0000-000094000000}"/>
    <cellStyle name="Vérification" xfId="34" xr:uid="{00000000-0005-0000-0000-000095000000}"/>
    <cellStyle name="Vérification 2" xfId="125" xr:uid="{00000000-0005-0000-0000-000096000000}"/>
  </cellStyles>
  <dxfs count="2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s://www.google.com/url?sa=t&amp;rct=j&amp;q=&amp;esrc=s&amp;source=web&amp;cd=&amp;cad=rja&amp;uact=8&amp;ved=2ahUKEwi1zd322Y_wAhUG6RoKHWsjD2sQFjAAegQIBBAE&amp;url=https://www.groupeplg.com/&amp;usg=AOvVaw3wahNmaJ5zHXq7YtU2Mj4e" TargetMode="Externa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hyperlink" Target="#A53"/><Relationship Id="rId3" Type="http://schemas.openxmlformats.org/officeDocument/2006/relationships/hyperlink" Target="#A7"/><Relationship Id="rId7" Type="http://schemas.openxmlformats.org/officeDocument/2006/relationships/hyperlink" Target="#A30"/><Relationship Id="rId2" Type="http://schemas.openxmlformats.org/officeDocument/2006/relationships/image" Target="../media/image1.png"/><Relationship Id="rId1" Type="http://schemas.openxmlformats.org/officeDocument/2006/relationships/hyperlink" Target="https://www.google.com/url?sa=t&amp;rct=j&amp;q=&amp;esrc=s&amp;source=web&amp;cd=&amp;cad=rja&amp;uact=8&amp;ved=2ahUKEwi1zd322Y_wAhUG6RoKHWsjD2sQFjAAegQIBBAE&amp;url=https://www.groupeplg.com/&amp;usg=AOvVaw3wahNmaJ5zHXq7YtU2Mj4e" TargetMode="External"/><Relationship Id="rId6" Type="http://schemas.openxmlformats.org/officeDocument/2006/relationships/hyperlink" Target="#A26"/><Relationship Id="rId5" Type="http://schemas.openxmlformats.org/officeDocument/2006/relationships/hyperlink" Target="#A21"/><Relationship Id="rId10" Type="http://schemas.openxmlformats.org/officeDocument/2006/relationships/image" Target="../media/image2.png"/><Relationship Id="rId4" Type="http://schemas.openxmlformats.org/officeDocument/2006/relationships/hyperlink" Target="#A64"/><Relationship Id="rId9" Type="http://schemas.openxmlformats.org/officeDocument/2006/relationships/hyperlink" Target="#A73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hyperlink" Target="#A85"/><Relationship Id="rId3" Type="http://schemas.openxmlformats.org/officeDocument/2006/relationships/hyperlink" Target="#A17"/><Relationship Id="rId7" Type="http://schemas.openxmlformats.org/officeDocument/2006/relationships/hyperlink" Target="#A76"/><Relationship Id="rId2" Type="http://schemas.openxmlformats.org/officeDocument/2006/relationships/hyperlink" Target="#A65"/><Relationship Id="rId1" Type="http://schemas.openxmlformats.org/officeDocument/2006/relationships/hyperlink" Target="#A7"/><Relationship Id="rId6" Type="http://schemas.openxmlformats.org/officeDocument/2006/relationships/hyperlink" Target="#A43"/><Relationship Id="rId11" Type="http://schemas.openxmlformats.org/officeDocument/2006/relationships/image" Target="../media/image1.png"/><Relationship Id="rId5" Type="http://schemas.openxmlformats.org/officeDocument/2006/relationships/hyperlink" Target="#A41"/><Relationship Id="rId10" Type="http://schemas.openxmlformats.org/officeDocument/2006/relationships/hyperlink" Target="https://www.google.com/url?sa=t&amp;rct=j&amp;q=&amp;esrc=s&amp;source=web&amp;cd=&amp;cad=rja&amp;uact=8&amp;ved=2ahUKEwi1zd322Y_wAhUG6RoKHWsjD2sQFjAAegQIBBAE&amp;url=https://www.groupeplg.com/&amp;usg=AOvVaw3wahNmaJ5zHXq7YtU2Mj4e" TargetMode="External"/><Relationship Id="rId4" Type="http://schemas.openxmlformats.org/officeDocument/2006/relationships/hyperlink" Target="#A19"/><Relationship Id="rId9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1003300</xdr:colOff>
      <xdr:row>2</xdr:row>
      <xdr:rowOff>292100</xdr:rowOff>
    </xdr:from>
    <xdr:to>
      <xdr:col>3</xdr:col>
      <xdr:colOff>840658</xdr:colOff>
      <xdr:row>5</xdr:row>
      <xdr:rowOff>71855</xdr:rowOff>
    </xdr:to>
    <xdr:pic>
      <xdr:nvPicPr>
        <xdr:cNvPr id="5" name="Image 4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009900" y="952500"/>
          <a:ext cx="942258" cy="960855"/>
        </a:xfrm>
        <a:prstGeom prst="rect">
          <a:avLst/>
        </a:prstGeom>
      </xdr:spPr>
    </xdr:pic>
    <xdr:clientData/>
  </xdr:twoCellAnchor>
  <xdr:twoCellAnchor>
    <xdr:from>
      <xdr:col>0</xdr:col>
      <xdr:colOff>152400</xdr:colOff>
      <xdr:row>7</xdr:row>
      <xdr:rowOff>254000</xdr:rowOff>
    </xdr:from>
    <xdr:to>
      <xdr:col>2</xdr:col>
      <xdr:colOff>558800</xdr:colOff>
      <xdr:row>9</xdr:row>
      <xdr:rowOff>114300</xdr:rowOff>
    </xdr:to>
    <xdr:sp macro="" textlink="">
      <xdr:nvSpPr>
        <xdr:cNvPr id="6" name="Flèche droite rayé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/>
      </xdr:nvSpPr>
      <xdr:spPr>
        <a:xfrm>
          <a:off x="152400" y="2832100"/>
          <a:ext cx="2413000" cy="596900"/>
        </a:xfrm>
        <a:prstGeom prst="stripedRightArrow">
          <a:avLst>
            <a:gd name="adj1" fmla="val 40697"/>
            <a:gd name="adj2" fmla="val 77907"/>
          </a:avLst>
        </a:prstGeom>
        <a:solidFill>
          <a:srgbClr val="FFFF00"/>
        </a:solidFill>
        <a:ln>
          <a:noFill/>
        </a:ln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100" b="1">
              <a:solidFill>
                <a:srgbClr val="FF0000"/>
              </a:solidFill>
            </a:rPr>
            <a:t>vers site Internet du fournisseur</a:t>
          </a:r>
        </a:p>
      </xdr:txBody>
    </xdr:sp>
    <xdr:clientData/>
  </xdr:twoCellAnchor>
  <xdr:twoCellAnchor>
    <xdr:from>
      <xdr:col>9</xdr:col>
      <xdr:colOff>317500</xdr:colOff>
      <xdr:row>0</xdr:row>
      <xdr:rowOff>114300</xdr:rowOff>
    </xdr:from>
    <xdr:to>
      <xdr:col>14</xdr:col>
      <xdr:colOff>139700</xdr:colOff>
      <xdr:row>3</xdr:row>
      <xdr:rowOff>25400</xdr:rowOff>
    </xdr:to>
    <xdr:sp macro="" textlink="">
      <xdr:nvSpPr>
        <xdr:cNvPr id="3" name="Légende encadrée 2 2">
          <a:extLst>
            <a:ext uri="{FF2B5EF4-FFF2-40B4-BE49-F238E27FC236}">
              <a16:creationId xmlns:a16="http://schemas.microsoft.com/office/drawing/2014/main" id="{AC24CE02-4139-10A2-2AD7-3CB44F2B71D2}"/>
            </a:ext>
          </a:extLst>
        </xdr:cNvPr>
        <xdr:cNvSpPr/>
      </xdr:nvSpPr>
      <xdr:spPr>
        <a:xfrm>
          <a:off x="8991600" y="114300"/>
          <a:ext cx="4203700" cy="1104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69971"/>
            <a:gd name="adj6" fmla="val -40927"/>
          </a:avLst>
        </a:prstGeom>
        <a:solidFill>
          <a:schemeClr val="bg2">
            <a:lumMod val="9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2000" b="1">
              <a:solidFill>
                <a:srgbClr val="FF0000"/>
              </a:solidFill>
            </a:rPr>
            <a:t>Fiche de renseignements</a:t>
          </a:r>
          <a:r>
            <a:rPr lang="fr-FR" sz="2000" b="1" baseline="0">
              <a:solidFill>
                <a:srgbClr val="FF0000"/>
              </a:solidFill>
            </a:rPr>
            <a:t> à mettre à jour</a:t>
          </a:r>
          <a:endParaRPr lang="fr-FR" sz="2000" b="1">
            <a:solidFill>
              <a:srgbClr val="FF0000"/>
            </a:solidFill>
          </a:endParaRPr>
        </a:p>
      </xdr:txBody>
    </xdr:sp>
    <xdr:clientData/>
  </xdr:twoCellAnchor>
  <xdr:twoCellAnchor editAs="oneCell">
    <xdr:from>
      <xdr:col>0</xdr:col>
      <xdr:colOff>76200</xdr:colOff>
      <xdr:row>29</xdr:row>
      <xdr:rowOff>50800</xdr:rowOff>
    </xdr:from>
    <xdr:to>
      <xdr:col>1</xdr:col>
      <xdr:colOff>192231</xdr:colOff>
      <xdr:row>30</xdr:row>
      <xdr:rowOff>25400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7B408537-C608-E842-95FB-FE7589C0F1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6200" y="16154400"/>
          <a:ext cx="1119331" cy="812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977900</xdr:colOff>
      <xdr:row>0</xdr:row>
      <xdr:rowOff>596900</xdr:rowOff>
    </xdr:from>
    <xdr:to>
      <xdr:col>21</xdr:col>
      <xdr:colOff>1920158</xdr:colOff>
      <xdr:row>2</xdr:row>
      <xdr:rowOff>68680</xdr:rowOff>
    </xdr:to>
    <xdr:pic>
      <xdr:nvPicPr>
        <xdr:cNvPr id="4" name="Imag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9773900" y="596900"/>
          <a:ext cx="942258" cy="957680"/>
        </a:xfrm>
        <a:prstGeom prst="rect">
          <a:avLst/>
        </a:prstGeom>
      </xdr:spPr>
    </xdr:pic>
    <xdr:clientData/>
  </xdr:twoCellAnchor>
  <xdr:twoCellAnchor>
    <xdr:from>
      <xdr:col>2</xdr:col>
      <xdr:colOff>1358900</xdr:colOff>
      <xdr:row>0</xdr:row>
      <xdr:rowOff>88900</xdr:rowOff>
    </xdr:from>
    <xdr:to>
      <xdr:col>4</xdr:col>
      <xdr:colOff>114300</xdr:colOff>
      <xdr:row>0</xdr:row>
      <xdr:rowOff>584200</xdr:rowOff>
    </xdr:to>
    <xdr:sp macro="" textlink="">
      <xdr:nvSpPr>
        <xdr:cNvPr id="11" name="Plaque 1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867400" y="88900"/>
          <a:ext cx="1993900" cy="495300"/>
        </a:xfrm>
        <a:prstGeom prst="bevel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SOLS SURFACES</a:t>
          </a:r>
        </a:p>
      </xdr:txBody>
    </xdr:sp>
    <xdr:clientData/>
  </xdr:twoCellAnchor>
  <xdr:twoCellAnchor>
    <xdr:from>
      <xdr:col>18</xdr:col>
      <xdr:colOff>685800</xdr:colOff>
      <xdr:row>0</xdr:row>
      <xdr:rowOff>63500</xdr:rowOff>
    </xdr:from>
    <xdr:to>
      <xdr:col>19</xdr:col>
      <xdr:colOff>558800</xdr:colOff>
      <xdr:row>0</xdr:row>
      <xdr:rowOff>558800</xdr:rowOff>
    </xdr:to>
    <xdr:sp macro="" textlink="">
      <xdr:nvSpPr>
        <xdr:cNvPr id="19" name="Plaque 1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6090900" y="63500"/>
          <a:ext cx="2247900" cy="4953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PAPIER HYGIENIQUE</a:t>
          </a:r>
        </a:p>
      </xdr:txBody>
    </xdr:sp>
    <xdr:clientData/>
  </xdr:twoCellAnchor>
  <xdr:twoCellAnchor>
    <xdr:from>
      <xdr:col>4</xdr:col>
      <xdr:colOff>254000</xdr:colOff>
      <xdr:row>0</xdr:row>
      <xdr:rowOff>88900</xdr:rowOff>
    </xdr:from>
    <xdr:to>
      <xdr:col>6</xdr:col>
      <xdr:colOff>190500</xdr:colOff>
      <xdr:row>0</xdr:row>
      <xdr:rowOff>584200</xdr:rowOff>
    </xdr:to>
    <xdr:sp macro="" textlink="">
      <xdr:nvSpPr>
        <xdr:cNvPr id="20" name="Plaque 19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8001000" y="88900"/>
          <a:ext cx="2057400" cy="495300"/>
        </a:xfrm>
        <a:prstGeom prst="bevel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SANITAIRES</a:t>
          </a:r>
        </a:p>
      </xdr:txBody>
    </xdr:sp>
    <xdr:clientData/>
  </xdr:twoCellAnchor>
  <xdr:twoCellAnchor>
    <xdr:from>
      <xdr:col>6</xdr:col>
      <xdr:colOff>317500</xdr:colOff>
      <xdr:row>0</xdr:row>
      <xdr:rowOff>88900</xdr:rowOff>
    </xdr:from>
    <xdr:to>
      <xdr:col>15</xdr:col>
      <xdr:colOff>546100</xdr:colOff>
      <xdr:row>0</xdr:row>
      <xdr:rowOff>584200</xdr:rowOff>
    </xdr:to>
    <xdr:sp macro="" textlink="">
      <xdr:nvSpPr>
        <xdr:cNvPr id="21" name="Plaque 20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10185400" y="88900"/>
          <a:ext cx="1498600" cy="4953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HYGIENE-MAINS</a:t>
          </a:r>
        </a:p>
      </xdr:txBody>
    </xdr:sp>
    <xdr:clientData/>
  </xdr:twoCellAnchor>
  <xdr:twoCellAnchor>
    <xdr:from>
      <xdr:col>15</xdr:col>
      <xdr:colOff>685800</xdr:colOff>
      <xdr:row>0</xdr:row>
      <xdr:rowOff>76200</xdr:rowOff>
    </xdr:from>
    <xdr:to>
      <xdr:col>16</xdr:col>
      <xdr:colOff>1104900</xdr:colOff>
      <xdr:row>0</xdr:row>
      <xdr:rowOff>584200</xdr:rowOff>
    </xdr:to>
    <xdr:sp macro="" textlink="">
      <xdr:nvSpPr>
        <xdr:cNvPr id="22" name="Plaque 21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11823700" y="76200"/>
          <a:ext cx="1968500" cy="508000"/>
        </a:xfrm>
        <a:prstGeom prst="bevel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ESSUYAGE-SURFACES</a:t>
          </a:r>
        </a:p>
      </xdr:txBody>
    </xdr:sp>
    <xdr:clientData/>
  </xdr:twoCellAnchor>
  <xdr:twoCellAnchor>
    <xdr:from>
      <xdr:col>16</xdr:col>
      <xdr:colOff>1231900</xdr:colOff>
      <xdr:row>0</xdr:row>
      <xdr:rowOff>76200</xdr:rowOff>
    </xdr:from>
    <xdr:to>
      <xdr:col>18</xdr:col>
      <xdr:colOff>609600</xdr:colOff>
      <xdr:row>0</xdr:row>
      <xdr:rowOff>584200</xdr:rowOff>
    </xdr:to>
    <xdr:sp macro="" textlink="">
      <xdr:nvSpPr>
        <xdr:cNvPr id="23" name="Plaque 22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3919200" y="76200"/>
          <a:ext cx="2095500" cy="508000"/>
        </a:xfrm>
        <a:prstGeom prst="bevel">
          <a:avLst/>
        </a:prstGeom>
        <a:solidFill>
          <a:schemeClr val="bg1">
            <a:lumMod val="85000"/>
          </a:schemeClr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ESSUIES MAINS</a:t>
          </a:r>
        </a:p>
      </xdr:txBody>
    </xdr:sp>
    <xdr:clientData/>
  </xdr:twoCellAnchor>
  <xdr:twoCellAnchor>
    <xdr:from>
      <xdr:col>19</xdr:col>
      <xdr:colOff>660400</xdr:colOff>
      <xdr:row>0</xdr:row>
      <xdr:rowOff>50800</xdr:rowOff>
    </xdr:from>
    <xdr:to>
      <xdr:col>19</xdr:col>
      <xdr:colOff>2044700</xdr:colOff>
      <xdr:row>0</xdr:row>
      <xdr:rowOff>533400</xdr:rowOff>
    </xdr:to>
    <xdr:sp macro="" textlink="">
      <xdr:nvSpPr>
        <xdr:cNvPr id="24" name="Plaque 23">
          <a:hlinkClick xmlns:r="http://schemas.openxmlformats.org/officeDocument/2006/relationships" r:id="rId9"/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18440400" y="50800"/>
          <a:ext cx="1384300" cy="4826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DIVERS</a:t>
          </a:r>
        </a:p>
      </xdr:txBody>
    </xdr:sp>
    <xdr:clientData/>
  </xdr:twoCellAnchor>
  <xdr:twoCellAnchor editAs="oneCell">
    <xdr:from>
      <xdr:col>0</xdr:col>
      <xdr:colOff>38100</xdr:colOff>
      <xdr:row>0</xdr:row>
      <xdr:rowOff>0</xdr:rowOff>
    </xdr:from>
    <xdr:to>
      <xdr:col>1</xdr:col>
      <xdr:colOff>560531</xdr:colOff>
      <xdr:row>0</xdr:row>
      <xdr:rowOff>812800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A236D2E-E162-7743-A609-C4088BB613B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>
          <a:off x="38100" y="0"/>
          <a:ext cx="1119331" cy="8128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190500</xdr:colOff>
      <xdr:row>0</xdr:row>
      <xdr:rowOff>88900</xdr:rowOff>
    </xdr:from>
    <xdr:to>
      <xdr:col>3</xdr:col>
      <xdr:colOff>76200</xdr:colOff>
      <xdr:row>0</xdr:row>
      <xdr:rowOff>584200</xdr:rowOff>
    </xdr:to>
    <xdr:sp macro="" textlink="">
      <xdr:nvSpPr>
        <xdr:cNvPr id="7" name="Plaque 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/>
      </xdr:nvSpPr>
      <xdr:spPr>
        <a:xfrm>
          <a:off x="6362700" y="88900"/>
          <a:ext cx="2006600" cy="4953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SOLS-SURFACES</a:t>
          </a:r>
        </a:p>
      </xdr:txBody>
    </xdr:sp>
    <xdr:clientData/>
  </xdr:twoCellAnchor>
  <xdr:twoCellAnchor>
    <xdr:from>
      <xdr:col>17</xdr:col>
      <xdr:colOff>685800</xdr:colOff>
      <xdr:row>0</xdr:row>
      <xdr:rowOff>63500</xdr:rowOff>
    </xdr:from>
    <xdr:to>
      <xdr:col>18</xdr:col>
      <xdr:colOff>901700</xdr:colOff>
      <xdr:row>0</xdr:row>
      <xdr:rowOff>584200</xdr:rowOff>
    </xdr:to>
    <xdr:sp macro="" textlink="">
      <xdr:nvSpPr>
        <xdr:cNvPr id="8" name="Plaque 7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/>
      </xdr:nvSpPr>
      <xdr:spPr>
        <a:xfrm>
          <a:off x="14274800" y="63500"/>
          <a:ext cx="1320800" cy="5207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ESSUIES-MAINS</a:t>
          </a:r>
        </a:p>
      </xdr:txBody>
    </xdr:sp>
    <xdr:clientData/>
  </xdr:twoCellAnchor>
  <xdr:twoCellAnchor>
    <xdr:from>
      <xdr:col>3</xdr:col>
      <xdr:colOff>76200</xdr:colOff>
      <xdr:row>0</xdr:row>
      <xdr:rowOff>88900</xdr:rowOff>
    </xdr:from>
    <xdr:to>
      <xdr:col>4</xdr:col>
      <xdr:colOff>863600</xdr:colOff>
      <xdr:row>0</xdr:row>
      <xdr:rowOff>584200</xdr:rowOff>
    </xdr:to>
    <xdr:sp macro="" textlink="">
      <xdr:nvSpPr>
        <xdr:cNvPr id="9" name="Plaqu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/>
      </xdr:nvSpPr>
      <xdr:spPr>
        <a:xfrm>
          <a:off x="8369300" y="88900"/>
          <a:ext cx="1612900" cy="4953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SANITAIRES</a:t>
          </a:r>
        </a:p>
      </xdr:txBody>
    </xdr:sp>
    <xdr:clientData/>
  </xdr:twoCellAnchor>
  <xdr:twoCellAnchor>
    <xdr:from>
      <xdr:col>4</xdr:col>
      <xdr:colOff>889000</xdr:colOff>
      <xdr:row>0</xdr:row>
      <xdr:rowOff>88900</xdr:rowOff>
    </xdr:from>
    <xdr:to>
      <xdr:col>6</xdr:col>
      <xdr:colOff>241300</xdr:colOff>
      <xdr:row>0</xdr:row>
      <xdr:rowOff>584200</xdr:rowOff>
    </xdr:to>
    <xdr:sp macro="" textlink="">
      <xdr:nvSpPr>
        <xdr:cNvPr id="10" name="Plaque 9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/>
      </xdr:nvSpPr>
      <xdr:spPr>
        <a:xfrm>
          <a:off x="8915400" y="88900"/>
          <a:ext cx="1714500" cy="4953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LAVAGE-VAISSELLE</a:t>
          </a:r>
        </a:p>
      </xdr:txBody>
    </xdr:sp>
    <xdr:clientData/>
  </xdr:twoCellAnchor>
  <xdr:twoCellAnchor>
    <xdr:from>
      <xdr:col>6</xdr:col>
      <xdr:colOff>355600</xdr:colOff>
      <xdr:row>0</xdr:row>
      <xdr:rowOff>76200</xdr:rowOff>
    </xdr:from>
    <xdr:to>
      <xdr:col>15</xdr:col>
      <xdr:colOff>723900</xdr:colOff>
      <xdr:row>0</xdr:row>
      <xdr:rowOff>596900</xdr:rowOff>
    </xdr:to>
    <xdr:sp macro="" textlink="">
      <xdr:nvSpPr>
        <xdr:cNvPr id="11" name="Plaque 10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/>
      </xdr:nvSpPr>
      <xdr:spPr>
        <a:xfrm>
          <a:off x="10744200" y="76200"/>
          <a:ext cx="1485900" cy="5207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HYGIENE-MAINS</a:t>
          </a:r>
        </a:p>
      </xdr:txBody>
    </xdr:sp>
    <xdr:clientData/>
  </xdr:twoCellAnchor>
  <xdr:twoCellAnchor>
    <xdr:from>
      <xdr:col>15</xdr:col>
      <xdr:colOff>787400</xdr:colOff>
      <xdr:row>0</xdr:row>
      <xdr:rowOff>63500</xdr:rowOff>
    </xdr:from>
    <xdr:to>
      <xdr:col>17</xdr:col>
      <xdr:colOff>584200</xdr:colOff>
      <xdr:row>0</xdr:row>
      <xdr:rowOff>584200</xdr:rowOff>
    </xdr:to>
    <xdr:sp macro="" textlink="">
      <xdr:nvSpPr>
        <xdr:cNvPr id="12" name="Plaque 11">
          <a:hlinkClick xmlns:r="http://schemas.openxmlformats.org/officeDocument/2006/relationships" r:id="rId6"/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/>
      </xdr:nvSpPr>
      <xdr:spPr>
        <a:xfrm>
          <a:off x="12293600" y="63500"/>
          <a:ext cx="1879600" cy="5207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ESSUYAGE -SURFACES</a:t>
          </a:r>
        </a:p>
      </xdr:txBody>
    </xdr:sp>
    <xdr:clientData/>
  </xdr:twoCellAnchor>
  <xdr:twoCellAnchor>
    <xdr:from>
      <xdr:col>18</xdr:col>
      <xdr:colOff>990600</xdr:colOff>
      <xdr:row>0</xdr:row>
      <xdr:rowOff>63500</xdr:rowOff>
    </xdr:from>
    <xdr:to>
      <xdr:col>19</xdr:col>
      <xdr:colOff>1206500</xdr:colOff>
      <xdr:row>0</xdr:row>
      <xdr:rowOff>571500</xdr:rowOff>
    </xdr:to>
    <xdr:sp macro="" textlink="">
      <xdr:nvSpPr>
        <xdr:cNvPr id="13" name="Plaque 12">
          <a:hlinkClick xmlns:r="http://schemas.openxmlformats.org/officeDocument/2006/relationships" r:id="rId7"/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/>
      </xdr:nvSpPr>
      <xdr:spPr>
        <a:xfrm>
          <a:off x="15684500" y="63500"/>
          <a:ext cx="1917700" cy="5080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PAPIER-HYGIENIQUE</a:t>
          </a:r>
        </a:p>
      </xdr:txBody>
    </xdr:sp>
    <xdr:clientData/>
  </xdr:twoCellAnchor>
  <xdr:twoCellAnchor>
    <xdr:from>
      <xdr:col>19</xdr:col>
      <xdr:colOff>1295400</xdr:colOff>
      <xdr:row>0</xdr:row>
      <xdr:rowOff>50800</xdr:rowOff>
    </xdr:from>
    <xdr:to>
      <xdr:col>21</xdr:col>
      <xdr:colOff>215900</xdr:colOff>
      <xdr:row>0</xdr:row>
      <xdr:rowOff>558800</xdr:rowOff>
    </xdr:to>
    <xdr:sp macro="" textlink="">
      <xdr:nvSpPr>
        <xdr:cNvPr id="14" name="Plaque 13">
          <a:hlinkClick xmlns:r="http://schemas.openxmlformats.org/officeDocument/2006/relationships" r:id="rId8"/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/>
      </xdr:nvSpPr>
      <xdr:spPr>
        <a:xfrm>
          <a:off x="17691100" y="50800"/>
          <a:ext cx="1727200" cy="508000"/>
        </a:xfrm>
        <a:prstGeom prst="bevel">
          <a:avLst/>
        </a:prstGeom>
        <a:solidFill>
          <a:srgbClr val="D9D9D9"/>
        </a:solidFill>
        <a:ln>
          <a:noFill/>
        </a:ln>
      </xdr:spPr>
      <xdr:style>
        <a:lnRef idx="1">
          <a:schemeClr val="accent6"/>
        </a:lnRef>
        <a:fillRef idx="3">
          <a:schemeClr val="accent6"/>
        </a:fillRef>
        <a:effectRef idx="2">
          <a:schemeClr val="accent6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fr-FR" sz="1200" b="1">
              <a:solidFill>
                <a:schemeClr val="tx1"/>
              </a:solidFill>
            </a:rPr>
            <a:t>DIVERS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268431</xdr:colOff>
      <xdr:row>0</xdr:row>
      <xdr:rowOff>812800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84AD212F-7CCA-934D-84D4-C99E02C585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0"/>
          <a:ext cx="1119331" cy="812800"/>
        </a:xfrm>
        <a:prstGeom prst="rect">
          <a:avLst/>
        </a:prstGeom>
      </xdr:spPr>
    </xdr:pic>
    <xdr:clientData/>
  </xdr:twoCellAnchor>
  <xdr:twoCellAnchor editAs="oneCell">
    <xdr:from>
      <xdr:col>21</xdr:col>
      <xdr:colOff>1676400</xdr:colOff>
      <xdr:row>0</xdr:row>
      <xdr:rowOff>381000</xdr:rowOff>
    </xdr:from>
    <xdr:to>
      <xdr:col>21</xdr:col>
      <xdr:colOff>2527218</xdr:colOff>
      <xdr:row>1</xdr:row>
      <xdr:rowOff>452855</xdr:rowOff>
    </xdr:to>
    <xdr:pic>
      <xdr:nvPicPr>
        <xdr:cNvPr id="3" name="Image 2">
          <a:hlinkClick xmlns:r="http://schemas.openxmlformats.org/officeDocument/2006/relationships" r:id="rId10"/>
          <a:extLst>
            <a:ext uri="{FF2B5EF4-FFF2-40B4-BE49-F238E27FC236}">
              <a16:creationId xmlns:a16="http://schemas.microsoft.com/office/drawing/2014/main" id="{3760CA4A-4F41-DA9D-65A6-5E5C237D2A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21742400" y="381000"/>
          <a:ext cx="942258" cy="96085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736600</xdr:colOff>
      <xdr:row>2</xdr:row>
      <xdr:rowOff>12700</xdr:rowOff>
    </xdr:from>
    <xdr:to>
      <xdr:col>11</xdr:col>
      <xdr:colOff>393700</xdr:colOff>
      <xdr:row>4</xdr:row>
      <xdr:rowOff>101600</xdr:rowOff>
    </xdr:to>
    <xdr:sp macro="" textlink="">
      <xdr:nvSpPr>
        <xdr:cNvPr id="2" name="Légende encadrée 2 1">
          <a:extLst>
            <a:ext uri="{FF2B5EF4-FFF2-40B4-BE49-F238E27FC236}">
              <a16:creationId xmlns:a16="http://schemas.microsoft.com/office/drawing/2014/main" id="{B0D614E9-C8F0-2E4F-A36A-9299A62A771C}"/>
            </a:ext>
          </a:extLst>
        </xdr:cNvPr>
        <xdr:cNvSpPr/>
      </xdr:nvSpPr>
      <xdr:spPr>
        <a:xfrm>
          <a:off x="15671800" y="812800"/>
          <a:ext cx="2514600" cy="1104900"/>
        </a:xfrm>
        <a:prstGeom prst="borderCallout2">
          <a:avLst>
            <a:gd name="adj1" fmla="val 18750"/>
            <a:gd name="adj2" fmla="val -8333"/>
            <a:gd name="adj3" fmla="val 18750"/>
            <a:gd name="adj4" fmla="val -16667"/>
            <a:gd name="adj5" fmla="val 169971"/>
            <a:gd name="adj6" fmla="val -40927"/>
          </a:avLst>
        </a:prstGeom>
        <a:solidFill>
          <a:schemeClr val="bg2">
            <a:lumMod val="90000"/>
          </a:schemeClr>
        </a:solidFill>
      </xdr:spPr>
      <xdr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l"/>
          <a:r>
            <a:rPr lang="fr-FR" sz="2000" b="1">
              <a:solidFill>
                <a:srgbClr val="FF0000"/>
              </a:solidFill>
            </a:rPr>
            <a:t>Fiche </a:t>
          </a:r>
          <a:r>
            <a:rPr lang="fr-FR" sz="2000" b="1" baseline="0">
              <a:solidFill>
                <a:srgbClr val="FF0000"/>
              </a:solidFill>
            </a:rPr>
            <a:t>à mettre à jour</a:t>
          </a:r>
          <a:endParaRPr lang="fr-FR" sz="2000" b="1">
            <a:solidFill>
              <a:srgbClr val="FF0000"/>
            </a:solidFill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stprst01/C:/Users/gaellegarcia/Library/Caches/TemporaryItems/Outlook%20Temp/TT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BRIANTAV/Desktop/Copie%20de%20SURCHARGES%20Vague%203%202023%20-%20Vaness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"/>
      <sheetName val="Feuil1"/>
    </sheetNames>
    <sheetDataSet>
      <sheetData sheetId="0" refreshError="1">
        <row r="1">
          <cell r="A1" t="str">
            <v>Produit</v>
          </cell>
          <cell r="B1" t="str">
            <v>Nuance</v>
          </cell>
          <cell r="C1" t="str">
            <v>Unité</v>
          </cell>
          <cell r="D1" t="str">
            <v>Libellé produit     / OFFRE   N°(644154)</v>
          </cell>
          <cell r="E1" t="str">
            <v>Page</v>
          </cell>
          <cell r="F1" t="str">
            <v>TTC</v>
          </cell>
        </row>
        <row r="2">
          <cell r="A2">
            <v>294760</v>
          </cell>
          <cell r="C2">
            <v>5</v>
          </cell>
          <cell r="D2" t="str">
            <v xml:space="preserve">Ramettes de papier blanc GREEN 75  A4 - 75g  </v>
          </cell>
          <cell r="E2">
            <v>55</v>
          </cell>
          <cell r="F2">
            <v>13.22</v>
          </cell>
        </row>
        <row r="3">
          <cell r="A3">
            <v>294800</v>
          </cell>
          <cell r="C3">
            <v>5</v>
          </cell>
          <cell r="D3" t="str">
            <v xml:space="preserve">Ramettes de papier blanc PRIMO A4 - 80g  </v>
          </cell>
          <cell r="E3">
            <v>57</v>
          </cell>
          <cell r="F3">
            <v>12.2</v>
          </cell>
        </row>
        <row r="4">
          <cell r="A4">
            <v>294828</v>
          </cell>
          <cell r="C4">
            <v>5</v>
          </cell>
          <cell r="D4" t="str">
            <v xml:space="preserve">Ramettes de papier blanc 500 feuilles A4 - 80g  </v>
          </cell>
          <cell r="E4">
            <v>0</v>
          </cell>
          <cell r="F4">
            <v>11.84</v>
          </cell>
        </row>
        <row r="5">
          <cell r="A5">
            <v>294907</v>
          </cell>
          <cell r="C5">
            <v>5</v>
          </cell>
          <cell r="D5" t="str">
            <v xml:space="preserve">Ramettes de papier blanc GREEN 70 A4 -70g  </v>
          </cell>
          <cell r="E5">
            <v>55</v>
          </cell>
          <cell r="F5">
            <v>12.14</v>
          </cell>
        </row>
        <row r="6">
          <cell r="A6">
            <v>294901</v>
          </cell>
          <cell r="C6">
            <v>5</v>
          </cell>
          <cell r="D6" t="str">
            <v xml:space="preserve">Ramettes de papier blanc GREEN RecycléA4 - 80g  </v>
          </cell>
          <cell r="E6">
            <v>54</v>
          </cell>
          <cell r="F6">
            <v>15.91</v>
          </cell>
        </row>
        <row r="7">
          <cell r="A7">
            <v>294608</v>
          </cell>
          <cell r="B7" t="str">
            <v>06</v>
          </cell>
          <cell r="C7">
            <v>1</v>
          </cell>
          <cell r="D7" t="str">
            <v>Ramette de papier Executive Colors A4 - 80 g - pastels    BLEU</v>
          </cell>
          <cell r="E7">
            <v>65</v>
          </cell>
          <cell r="F7">
            <v>3.68</v>
          </cell>
        </row>
        <row r="8">
          <cell r="A8">
            <v>294608</v>
          </cell>
          <cell r="B8" t="str">
            <v>15</v>
          </cell>
          <cell r="C8">
            <v>1</v>
          </cell>
          <cell r="D8" t="str">
            <v>Ramette de papier Executive Colors A4 - 80 g - pastels    JAUNE</v>
          </cell>
          <cell r="E8">
            <v>65</v>
          </cell>
          <cell r="F8">
            <v>3.68</v>
          </cell>
        </row>
        <row r="9">
          <cell r="A9">
            <v>294608</v>
          </cell>
          <cell r="B9" t="str">
            <v>20</v>
          </cell>
          <cell r="C9">
            <v>1</v>
          </cell>
          <cell r="D9" t="str">
            <v>Ramette de papier Executive Colors A4 - 80 g - pastels    ROSE</v>
          </cell>
          <cell r="E9">
            <v>65</v>
          </cell>
          <cell r="F9">
            <v>3.68</v>
          </cell>
        </row>
        <row r="10">
          <cell r="A10">
            <v>294608</v>
          </cell>
          <cell r="B10" t="str">
            <v>21</v>
          </cell>
          <cell r="C10">
            <v>1</v>
          </cell>
          <cell r="D10" t="str">
            <v>Ramette de papier Executive Colors A4 - 80 g - pastels    SAUMON</v>
          </cell>
          <cell r="E10">
            <v>65</v>
          </cell>
          <cell r="F10">
            <v>3.68</v>
          </cell>
        </row>
        <row r="11">
          <cell r="A11">
            <v>294608</v>
          </cell>
          <cell r="B11" t="str">
            <v>22</v>
          </cell>
          <cell r="C11">
            <v>1</v>
          </cell>
          <cell r="D11" t="str">
            <v>Ramette de papier Executive Colors A4 - 80 g - pastels    VERT</v>
          </cell>
          <cell r="E11">
            <v>65</v>
          </cell>
          <cell r="F11">
            <v>3.68</v>
          </cell>
        </row>
        <row r="12">
          <cell r="A12">
            <v>294625</v>
          </cell>
          <cell r="B12" t="str">
            <v>11</v>
          </cell>
          <cell r="C12">
            <v>1</v>
          </cell>
          <cell r="D12" t="str">
            <v>Ramette de papier Trophée A4 - 80 g - couleurs vives    GRIS</v>
          </cell>
          <cell r="E12">
            <v>65</v>
          </cell>
          <cell r="F12">
            <v>4.1900000000000004</v>
          </cell>
        </row>
        <row r="13">
          <cell r="A13">
            <v>294625</v>
          </cell>
          <cell r="B13" t="str">
            <v>16</v>
          </cell>
          <cell r="C13">
            <v>1</v>
          </cell>
          <cell r="D13" t="str">
            <v>Ramette de papier Trophée A4 - 80 g - couleurs vives    MARRON</v>
          </cell>
          <cell r="E13">
            <v>65</v>
          </cell>
          <cell r="F13">
            <v>4.1900000000000004</v>
          </cell>
        </row>
        <row r="14">
          <cell r="A14">
            <v>294625</v>
          </cell>
          <cell r="B14" t="str">
            <v>18</v>
          </cell>
          <cell r="C14">
            <v>1</v>
          </cell>
          <cell r="D14" t="str">
            <v>Ramette de papier Trophée A4 - 80 g - couleurs vives    ORANGE</v>
          </cell>
          <cell r="E14">
            <v>65</v>
          </cell>
          <cell r="F14">
            <v>4.1900000000000004</v>
          </cell>
        </row>
        <row r="15">
          <cell r="A15">
            <v>294625</v>
          </cell>
          <cell r="B15" t="str">
            <v>22</v>
          </cell>
          <cell r="C15">
            <v>1</v>
          </cell>
          <cell r="D15" t="str">
            <v>Ramette de papier Trophée A4 - 80 g - couleurs vives    VERT</v>
          </cell>
          <cell r="E15">
            <v>65</v>
          </cell>
          <cell r="F15">
            <v>4.1900000000000004</v>
          </cell>
        </row>
        <row r="16">
          <cell r="A16">
            <v>294625</v>
          </cell>
          <cell r="B16" t="str">
            <v>25</v>
          </cell>
          <cell r="C16">
            <v>1</v>
          </cell>
          <cell r="D16" t="str">
            <v>Ramette de papier Trophée A4 - 80 g - couleurs vives    VIOLET</v>
          </cell>
          <cell r="E16">
            <v>65</v>
          </cell>
          <cell r="F16">
            <v>4.1900000000000004</v>
          </cell>
        </row>
        <row r="17">
          <cell r="A17">
            <v>294865</v>
          </cell>
          <cell r="B17" t="str">
            <v>06</v>
          </cell>
          <cell r="C17">
            <v>1</v>
          </cell>
          <cell r="D17" t="str">
            <v>Ramette de papier Trophée A4 - 80 g - couleurs vives    BLEU</v>
          </cell>
          <cell r="E17">
            <v>65</v>
          </cell>
          <cell r="F17">
            <v>4.93</v>
          </cell>
        </row>
        <row r="18">
          <cell r="A18">
            <v>294865</v>
          </cell>
          <cell r="B18" t="str">
            <v>08</v>
          </cell>
          <cell r="C18">
            <v>1</v>
          </cell>
          <cell r="D18" t="str">
            <v>Ramette de papier Trophée A4 - 80 g - couleurs vives    BLEU FONCE</v>
          </cell>
          <cell r="E18">
            <v>65</v>
          </cell>
          <cell r="F18">
            <v>4.93</v>
          </cell>
        </row>
        <row r="19">
          <cell r="A19">
            <v>294865</v>
          </cell>
          <cell r="B19" t="str">
            <v>10</v>
          </cell>
          <cell r="C19">
            <v>1</v>
          </cell>
          <cell r="D19" t="str">
            <v>Ramette de papier Trophée A4 - 80 g - couleurs vives    BULLE</v>
          </cell>
          <cell r="E19">
            <v>65</v>
          </cell>
          <cell r="F19">
            <v>4.93</v>
          </cell>
        </row>
        <row r="20">
          <cell r="A20">
            <v>294865</v>
          </cell>
          <cell r="B20" t="str">
            <v>14</v>
          </cell>
          <cell r="C20">
            <v>1</v>
          </cell>
          <cell r="D20" t="str">
            <v>Ramette de papier Trophée A4 - 80 g - couleurs vives    BEIGE</v>
          </cell>
          <cell r="E20">
            <v>65</v>
          </cell>
          <cell r="F20">
            <v>4.93</v>
          </cell>
        </row>
        <row r="21">
          <cell r="A21">
            <v>294865</v>
          </cell>
          <cell r="B21" t="str">
            <v>15</v>
          </cell>
          <cell r="C21">
            <v>1</v>
          </cell>
          <cell r="D21" t="str">
            <v>Ramette de papier Trophée A4 - 80 g - couleurs vives    JAUNE</v>
          </cell>
          <cell r="E21">
            <v>65</v>
          </cell>
          <cell r="F21">
            <v>4.93</v>
          </cell>
        </row>
        <row r="22">
          <cell r="A22">
            <v>294865</v>
          </cell>
          <cell r="B22" t="str">
            <v>22</v>
          </cell>
          <cell r="C22">
            <v>1</v>
          </cell>
          <cell r="D22" t="str">
            <v>Ramette de papier Trophée A4 - 80 g - couleurs vives    VERT</v>
          </cell>
          <cell r="E22">
            <v>65</v>
          </cell>
          <cell r="F22">
            <v>4.93</v>
          </cell>
        </row>
        <row r="23">
          <cell r="A23">
            <v>294667</v>
          </cell>
          <cell r="B23" t="str">
            <v>15</v>
          </cell>
          <cell r="C23">
            <v>1</v>
          </cell>
          <cell r="D23" t="str">
            <v>Ramette de papier Trophée A4 - 80 g - couleurs fluo    JAUNE</v>
          </cell>
          <cell r="E23">
            <v>64</v>
          </cell>
          <cell r="F23">
            <v>7.14</v>
          </cell>
        </row>
        <row r="24">
          <cell r="A24">
            <v>294667</v>
          </cell>
          <cell r="B24" t="str">
            <v>18</v>
          </cell>
          <cell r="C24">
            <v>1</v>
          </cell>
          <cell r="D24" t="str">
            <v>Ramette de papier Trophée A4 - 80 g - couleurs fluo    ORANGE</v>
          </cell>
          <cell r="E24">
            <v>64</v>
          </cell>
          <cell r="F24">
            <v>7.14</v>
          </cell>
        </row>
        <row r="25">
          <cell r="A25">
            <v>294667</v>
          </cell>
          <cell r="B25" t="str">
            <v>20</v>
          </cell>
          <cell r="C25">
            <v>1</v>
          </cell>
          <cell r="D25" t="str">
            <v>Ramette de papier Trophée A4 - 80 g - couleurs fluo    ROSE</v>
          </cell>
          <cell r="E25">
            <v>64</v>
          </cell>
          <cell r="F25">
            <v>7.14</v>
          </cell>
        </row>
        <row r="26">
          <cell r="A26">
            <v>294667</v>
          </cell>
          <cell r="B26" t="str">
            <v>22</v>
          </cell>
          <cell r="C26">
            <v>1</v>
          </cell>
          <cell r="D26" t="str">
            <v>Ramette de papier Trophée A4 - 80 g - couleurs fluo    VERT</v>
          </cell>
          <cell r="E26">
            <v>64</v>
          </cell>
          <cell r="F26">
            <v>7.14</v>
          </cell>
        </row>
        <row r="27">
          <cell r="A27">
            <v>294574</v>
          </cell>
          <cell r="C27">
            <v>1</v>
          </cell>
          <cell r="D27" t="str">
            <v xml:space="preserve">Ramette de papier blanc laser YES Color Copy A4 - 160g  </v>
          </cell>
          <cell r="E27">
            <v>67</v>
          </cell>
          <cell r="F27">
            <v>4.25</v>
          </cell>
        </row>
        <row r="28">
          <cell r="A28">
            <v>294637</v>
          </cell>
          <cell r="B28" t="str">
            <v>06</v>
          </cell>
          <cell r="C28">
            <v>1</v>
          </cell>
          <cell r="D28" t="str">
            <v>Ramette de 250 feuilles Trophée A4 - 160g - couleurs pastel    BLEU</v>
          </cell>
          <cell r="E28">
            <v>65</v>
          </cell>
          <cell r="F28">
            <v>4.2699999999999996</v>
          </cell>
        </row>
        <row r="29">
          <cell r="A29">
            <v>294637</v>
          </cell>
          <cell r="B29" t="str">
            <v>07</v>
          </cell>
          <cell r="C29">
            <v>1</v>
          </cell>
          <cell r="D29" t="str">
            <v>Ramette de 250 feuilles Trophée A4 - 160g - couleurs pastel    BLEU CLAIR</v>
          </cell>
          <cell r="E29">
            <v>65</v>
          </cell>
          <cell r="F29">
            <v>4.2699999999999996</v>
          </cell>
        </row>
        <row r="30">
          <cell r="A30">
            <v>294637</v>
          </cell>
          <cell r="B30" t="str">
            <v>08</v>
          </cell>
          <cell r="C30">
            <v>1</v>
          </cell>
          <cell r="D30" t="str">
            <v>Ramette de 250 feuilles Trophée A4 - 160g - couleurs pastel    BLEU FONCE</v>
          </cell>
          <cell r="E30">
            <v>65</v>
          </cell>
          <cell r="F30">
            <v>4.2699999999999996</v>
          </cell>
        </row>
        <row r="31">
          <cell r="A31">
            <v>294637</v>
          </cell>
          <cell r="B31" t="str">
            <v>10</v>
          </cell>
          <cell r="C31">
            <v>1</v>
          </cell>
          <cell r="D31" t="str">
            <v>Ramette de 250 feuilles Trophée A4 - 160g - couleurs pastel    BULLE</v>
          </cell>
          <cell r="E31">
            <v>65</v>
          </cell>
          <cell r="F31">
            <v>4.2699999999999996</v>
          </cell>
        </row>
        <row r="32">
          <cell r="A32">
            <v>294637</v>
          </cell>
          <cell r="B32" t="str">
            <v>11</v>
          </cell>
          <cell r="C32">
            <v>1</v>
          </cell>
          <cell r="D32" t="str">
            <v>Ramette de 250 feuilles Trophée A4 - 160g - couleurs pastel    GRIS</v>
          </cell>
          <cell r="E32">
            <v>65</v>
          </cell>
          <cell r="F32">
            <v>4.2699999999999996</v>
          </cell>
        </row>
        <row r="33">
          <cell r="A33">
            <v>294637</v>
          </cell>
          <cell r="B33" t="str">
            <v>14</v>
          </cell>
          <cell r="C33">
            <v>1</v>
          </cell>
          <cell r="D33" t="str">
            <v>Ramette de 250 feuilles Trophée A4 - 160g - couleurs pastel    BEIGE</v>
          </cell>
          <cell r="E33">
            <v>65</v>
          </cell>
          <cell r="F33">
            <v>4.2699999999999996</v>
          </cell>
        </row>
        <row r="34">
          <cell r="A34">
            <v>294637</v>
          </cell>
          <cell r="B34" t="str">
            <v>15</v>
          </cell>
          <cell r="C34">
            <v>1</v>
          </cell>
          <cell r="D34" t="str">
            <v>Ramette de 250 feuilles Trophée A4 - 160g - couleurs pastel    JAUNE</v>
          </cell>
          <cell r="E34">
            <v>65</v>
          </cell>
          <cell r="F34">
            <v>4.2699999999999996</v>
          </cell>
        </row>
        <row r="35">
          <cell r="A35">
            <v>294637</v>
          </cell>
          <cell r="B35" t="str">
            <v>18</v>
          </cell>
          <cell r="C35">
            <v>1</v>
          </cell>
          <cell r="D35" t="str">
            <v>Ramette de 250 feuilles Trophée A4 - 160g - couleurs pastel    ORANGE</v>
          </cell>
          <cell r="E35">
            <v>65</v>
          </cell>
          <cell r="F35">
            <v>4.2699999999999996</v>
          </cell>
        </row>
        <row r="36">
          <cell r="A36">
            <v>294637</v>
          </cell>
          <cell r="B36" t="str">
            <v>20</v>
          </cell>
          <cell r="C36">
            <v>1</v>
          </cell>
          <cell r="D36" t="str">
            <v>Ramette de 250 feuilles Trophée A4 - 160g - couleurs pastel    ROSE</v>
          </cell>
          <cell r="E36">
            <v>65</v>
          </cell>
          <cell r="F36">
            <v>4.2699999999999996</v>
          </cell>
        </row>
        <row r="37">
          <cell r="A37">
            <v>294637</v>
          </cell>
          <cell r="B37" t="str">
            <v>22</v>
          </cell>
          <cell r="C37">
            <v>1</v>
          </cell>
          <cell r="D37" t="str">
            <v>Ramette de 250 feuilles Trophée A4 - 160g - couleurs pastel    VERT</v>
          </cell>
          <cell r="E37">
            <v>65</v>
          </cell>
          <cell r="F37">
            <v>4.2699999999999996</v>
          </cell>
        </row>
        <row r="38">
          <cell r="A38">
            <v>294637</v>
          </cell>
          <cell r="B38" t="str">
            <v>25</v>
          </cell>
          <cell r="C38">
            <v>1</v>
          </cell>
          <cell r="D38" t="str">
            <v>Ramette de 250 feuilles Trophée A4 - 160g - couleurs pastel    VIOLET</v>
          </cell>
          <cell r="E38">
            <v>65</v>
          </cell>
          <cell r="F38">
            <v>4.2699999999999996</v>
          </cell>
        </row>
        <row r="39">
          <cell r="A39">
            <v>294765</v>
          </cell>
          <cell r="C39">
            <v>5</v>
          </cell>
          <cell r="D39" t="str">
            <v xml:space="preserve">Ramettes de papier blanc GREEN75  A3 - 75g  </v>
          </cell>
          <cell r="E39">
            <v>55</v>
          </cell>
          <cell r="F39">
            <v>26.91</v>
          </cell>
        </row>
        <row r="40">
          <cell r="A40">
            <v>294807</v>
          </cell>
          <cell r="C40">
            <v>5</v>
          </cell>
          <cell r="D40" t="str">
            <v xml:space="preserve">Ramettes de papier blanc PRIMO A3 - 80g  </v>
          </cell>
          <cell r="E40">
            <v>57</v>
          </cell>
          <cell r="F40">
            <v>24.4</v>
          </cell>
        </row>
        <row r="41">
          <cell r="A41">
            <v>294902</v>
          </cell>
          <cell r="C41">
            <v>5</v>
          </cell>
          <cell r="D41" t="str">
            <v xml:space="preserve">Ramettes de papier blanc GREEN RecycléA3 - 80g  </v>
          </cell>
          <cell r="E41">
            <v>54</v>
          </cell>
          <cell r="F41">
            <v>30.92</v>
          </cell>
        </row>
        <row r="42">
          <cell r="A42">
            <v>294609</v>
          </cell>
          <cell r="B42" t="str">
            <v>06</v>
          </cell>
          <cell r="C42">
            <v>1</v>
          </cell>
          <cell r="D42" t="str">
            <v>Ramette de papier Executive Colors A3 - 80 g - pastels    BLEU</v>
          </cell>
          <cell r="E42">
            <v>65</v>
          </cell>
          <cell r="F42">
            <v>7.37</v>
          </cell>
        </row>
        <row r="43">
          <cell r="A43">
            <v>294609</v>
          </cell>
          <cell r="B43" t="str">
            <v>15</v>
          </cell>
          <cell r="C43">
            <v>1</v>
          </cell>
          <cell r="D43" t="str">
            <v>Ramette de papier Executive Colors A3 - 80 g - pastels    JAUNE</v>
          </cell>
          <cell r="E43">
            <v>65</v>
          </cell>
          <cell r="F43">
            <v>7.37</v>
          </cell>
        </row>
        <row r="44">
          <cell r="A44">
            <v>294609</v>
          </cell>
          <cell r="B44" t="str">
            <v>20</v>
          </cell>
          <cell r="C44">
            <v>1</v>
          </cell>
          <cell r="D44" t="str">
            <v>Ramette de papier Executive Colors A3 - 80 g - pastels    ROSE</v>
          </cell>
          <cell r="E44">
            <v>65</v>
          </cell>
          <cell r="F44">
            <v>7.37</v>
          </cell>
        </row>
        <row r="45">
          <cell r="A45">
            <v>294609</v>
          </cell>
          <cell r="B45" t="str">
            <v>21</v>
          </cell>
          <cell r="C45">
            <v>1</v>
          </cell>
          <cell r="D45" t="str">
            <v>Ramette de papier Executive Colors A3 - 80 g - pastels    SAUMON</v>
          </cell>
          <cell r="E45">
            <v>65</v>
          </cell>
          <cell r="F45">
            <v>7.37</v>
          </cell>
        </row>
        <row r="46">
          <cell r="A46">
            <v>294609</v>
          </cell>
          <cell r="B46" t="str">
            <v>22</v>
          </cell>
          <cell r="C46">
            <v>1</v>
          </cell>
          <cell r="D46" t="str">
            <v>Ramette de papier Executive Colors A3 - 80 g - pastels    VERT</v>
          </cell>
          <cell r="E46">
            <v>65</v>
          </cell>
          <cell r="F46">
            <v>7.37</v>
          </cell>
        </row>
        <row r="47">
          <cell r="A47">
            <v>290806</v>
          </cell>
          <cell r="C47">
            <v>1</v>
          </cell>
          <cell r="D47" t="str">
            <v xml:space="preserve">Cahier agrafé CONQUERANT 17 x 22 cm - Seyès - 70g - 96 pages  </v>
          </cell>
          <cell r="E47">
            <v>115</v>
          </cell>
          <cell r="F47">
            <v>0.36</v>
          </cell>
        </row>
        <row r="48">
          <cell r="A48">
            <v>297229</v>
          </cell>
          <cell r="C48">
            <v>1</v>
          </cell>
          <cell r="D48" t="str">
            <v xml:space="preserve">Cahier agrafé OXFORD 17 x 22 cm - Seyès - 90g - 96 pages  </v>
          </cell>
          <cell r="E48">
            <v>112</v>
          </cell>
          <cell r="F48">
            <v>0.71</v>
          </cell>
        </row>
        <row r="49">
          <cell r="A49">
            <v>290800</v>
          </cell>
          <cell r="C49">
            <v>1</v>
          </cell>
          <cell r="D49" t="str">
            <v xml:space="preserve">Cahier agrafé CONQUERANT A4 - Seyès - 70g - 96 pages  </v>
          </cell>
          <cell r="E49">
            <v>115</v>
          </cell>
          <cell r="F49">
            <v>0.56999999999999995</v>
          </cell>
        </row>
        <row r="50">
          <cell r="A50">
            <v>297227</v>
          </cell>
          <cell r="C50">
            <v>1</v>
          </cell>
          <cell r="D50" t="str">
            <v xml:space="preserve">Cahier agrafé OXFORD Office A4 - Seyès- 90g - 96 pages  </v>
          </cell>
          <cell r="E50">
            <v>112</v>
          </cell>
          <cell r="F50">
            <v>1.46</v>
          </cell>
        </row>
        <row r="51">
          <cell r="A51">
            <v>290820</v>
          </cell>
          <cell r="C51">
            <v>1</v>
          </cell>
          <cell r="D51" t="str">
            <v xml:space="preserve">Cahier agrafé CONQUERANT 24 x 32 cm - Seyès - 70g - 96 pages  </v>
          </cell>
          <cell r="E51">
            <v>115</v>
          </cell>
          <cell r="F51">
            <v>0.81</v>
          </cell>
        </row>
        <row r="52">
          <cell r="A52">
            <v>299002</v>
          </cell>
          <cell r="C52">
            <v>1</v>
          </cell>
          <cell r="D52" t="str">
            <v xml:space="preserve">Carnet spirale 9 x 14 cm - 5x5 - 70g - 180 pages  </v>
          </cell>
          <cell r="E52">
            <v>117</v>
          </cell>
          <cell r="F52">
            <v>0.79</v>
          </cell>
        </row>
        <row r="53">
          <cell r="A53">
            <v>295426</v>
          </cell>
          <cell r="C53">
            <v>1</v>
          </cell>
          <cell r="D53" t="str">
            <v xml:space="preserve">Cahier spirale CLAIREFONTAINE Linicolor -17x22 cm - Seyès - 90g - 100p  </v>
          </cell>
          <cell r="E53">
            <v>114</v>
          </cell>
          <cell r="F53">
            <v>1.63</v>
          </cell>
        </row>
        <row r="54">
          <cell r="A54">
            <v>295428</v>
          </cell>
          <cell r="C54">
            <v>1</v>
          </cell>
          <cell r="D54" t="str">
            <v xml:space="preserve">Cahier spirale CLAIREFONTAINE Linicolor A4 - 5x5 - 90g - 100 pages  </v>
          </cell>
          <cell r="E54">
            <v>114</v>
          </cell>
          <cell r="F54">
            <v>2.56</v>
          </cell>
        </row>
        <row r="55">
          <cell r="A55">
            <v>295485</v>
          </cell>
          <cell r="C55">
            <v>50</v>
          </cell>
          <cell r="D55" t="str">
            <v xml:space="preserve">Copies doubles blanches 9 trous OXFORD A4 - Seyès - 90g - 200 pages  </v>
          </cell>
          <cell r="E55">
            <v>117</v>
          </cell>
          <cell r="F55">
            <v>2.63</v>
          </cell>
        </row>
        <row r="56">
          <cell r="A56">
            <v>295486</v>
          </cell>
          <cell r="C56">
            <v>50</v>
          </cell>
          <cell r="D56" t="str">
            <v xml:space="preserve">Copies doubles perforées 9 trous OXFORD A4 - 5x5 - 90g - 200 pages  </v>
          </cell>
          <cell r="E56">
            <v>117</v>
          </cell>
          <cell r="F56">
            <v>3.18</v>
          </cell>
        </row>
        <row r="57">
          <cell r="A57">
            <v>295489</v>
          </cell>
          <cell r="C57">
            <v>100</v>
          </cell>
          <cell r="D57" t="str">
            <v xml:space="preserve">Feuillets mobiles blancs perf. 9 trous CONQUERANT A4 - Seyès - 90g  </v>
          </cell>
          <cell r="E57">
            <v>117</v>
          </cell>
          <cell r="F57">
            <v>1.36</v>
          </cell>
        </row>
        <row r="58">
          <cell r="A58">
            <v>293745</v>
          </cell>
          <cell r="C58">
            <v>100</v>
          </cell>
          <cell r="D58" t="str">
            <v xml:space="preserve">Fiches bristol blanches unies 21 x 29,7 cm - 210g  </v>
          </cell>
          <cell r="E58">
            <v>117</v>
          </cell>
          <cell r="F58">
            <v>2.7</v>
          </cell>
        </row>
        <row r="59">
          <cell r="A59">
            <v>136311</v>
          </cell>
          <cell r="C59">
            <v>100</v>
          </cell>
          <cell r="D59" t="str">
            <v xml:space="preserve">Pochettes de plastification à chaud - A4 (21 x 29,7) - Epaisseur 2x80µ  </v>
          </cell>
          <cell r="E59">
            <v>207</v>
          </cell>
          <cell r="F59">
            <v>4.8899999999999997</v>
          </cell>
        </row>
        <row r="60">
          <cell r="A60">
            <v>136280</v>
          </cell>
          <cell r="C60">
            <v>100</v>
          </cell>
          <cell r="D60" t="str">
            <v xml:space="preserve">Pochettes de plastification à chaud - A4 (21x 29,7) - Epaisseur 2x100µ  </v>
          </cell>
          <cell r="E60">
            <v>207</v>
          </cell>
          <cell r="F60">
            <v>7.15</v>
          </cell>
        </row>
        <row r="61">
          <cell r="A61">
            <v>136312</v>
          </cell>
          <cell r="C61">
            <v>100</v>
          </cell>
          <cell r="D61" t="str">
            <v xml:space="preserve">Pochettes de plastification à chaud - A3 (29,7 x 42) - Epaisseur 2x80µ  </v>
          </cell>
          <cell r="E61">
            <v>207</v>
          </cell>
          <cell r="F61">
            <v>9.5399999999999991</v>
          </cell>
        </row>
        <row r="62">
          <cell r="A62">
            <v>136281</v>
          </cell>
          <cell r="C62">
            <v>100</v>
          </cell>
          <cell r="D62" t="str">
            <v xml:space="preserve">Pochettes de plastification à chaud - A3 (29,7 x 42) -Epaisseur 2x100µ  </v>
          </cell>
          <cell r="E62">
            <v>207</v>
          </cell>
          <cell r="F62">
            <v>18.899999999999999</v>
          </cell>
        </row>
        <row r="63">
          <cell r="A63">
            <v>136231</v>
          </cell>
          <cell r="C63">
            <v>1</v>
          </cell>
          <cell r="D63" t="str">
            <v xml:space="preserve">Plastifieuse Saturn - Format A3  </v>
          </cell>
          <cell r="E63">
            <v>206</v>
          </cell>
          <cell r="F63">
            <v>94.01</v>
          </cell>
        </row>
        <row r="64">
          <cell r="A64">
            <v>191455</v>
          </cell>
          <cell r="B64" t="str">
            <v>06</v>
          </cell>
          <cell r="C64">
            <v>1</v>
          </cell>
          <cell r="D64" t="str">
            <v>Classeur 4 anneaux PROGRESS en polypropylène souple    BLEU</v>
          </cell>
          <cell r="E64">
            <v>229</v>
          </cell>
          <cell r="F64">
            <v>0.62</v>
          </cell>
        </row>
        <row r="65">
          <cell r="A65">
            <v>191455</v>
          </cell>
          <cell r="B65" t="str">
            <v>17</v>
          </cell>
          <cell r="C65">
            <v>1</v>
          </cell>
          <cell r="D65" t="str">
            <v>Classeur 4 anneaux PROGRESS en polypropylène souple    NOIR</v>
          </cell>
          <cell r="E65">
            <v>229</v>
          </cell>
          <cell r="F65">
            <v>0.62</v>
          </cell>
        </row>
        <row r="66">
          <cell r="A66">
            <v>191455</v>
          </cell>
          <cell r="B66" t="str">
            <v>19</v>
          </cell>
          <cell r="C66">
            <v>1</v>
          </cell>
          <cell r="D66" t="str">
            <v>Classeur 4 anneaux PROGRESS en polypropylène souple    ROUGE</v>
          </cell>
          <cell r="E66">
            <v>229</v>
          </cell>
          <cell r="F66">
            <v>0.62</v>
          </cell>
        </row>
        <row r="67">
          <cell r="A67">
            <v>191455</v>
          </cell>
          <cell r="B67" t="str">
            <v>22</v>
          </cell>
          <cell r="C67">
            <v>1</v>
          </cell>
          <cell r="D67" t="str">
            <v>Classeur 4 anneaux PROGRESS en polypropylène souple    VERT</v>
          </cell>
          <cell r="E67">
            <v>229</v>
          </cell>
          <cell r="F67">
            <v>0.62</v>
          </cell>
        </row>
        <row r="68">
          <cell r="A68">
            <v>191388</v>
          </cell>
          <cell r="B68" t="str">
            <v>06</v>
          </cell>
          <cell r="C68">
            <v>1</v>
          </cell>
          <cell r="D68" t="str">
            <v>Classeur à levier couleur - Dos 7 cm    BLEU</v>
          </cell>
          <cell r="E68">
            <v>222</v>
          </cell>
          <cell r="F68">
            <v>1.0900000000000001</v>
          </cell>
        </row>
        <row r="69">
          <cell r="A69">
            <v>191388</v>
          </cell>
          <cell r="B69" t="str">
            <v>15</v>
          </cell>
          <cell r="C69">
            <v>1</v>
          </cell>
          <cell r="D69" t="str">
            <v>Classeur à levier couleur - Dos 7 cm    JAUNE</v>
          </cell>
          <cell r="E69">
            <v>222</v>
          </cell>
          <cell r="F69">
            <v>1.0900000000000001</v>
          </cell>
        </row>
        <row r="70">
          <cell r="A70">
            <v>191388</v>
          </cell>
          <cell r="B70" t="str">
            <v>17</v>
          </cell>
          <cell r="C70">
            <v>1</v>
          </cell>
          <cell r="D70" t="str">
            <v>Classeur à levier couleur - Dos 7 cm    NOIR</v>
          </cell>
          <cell r="E70">
            <v>222</v>
          </cell>
          <cell r="F70">
            <v>1.0900000000000001</v>
          </cell>
        </row>
        <row r="71">
          <cell r="A71">
            <v>191388</v>
          </cell>
          <cell r="B71" t="str">
            <v>19</v>
          </cell>
          <cell r="C71">
            <v>1</v>
          </cell>
          <cell r="D71" t="str">
            <v>Classeur à levier couleur - Dos 7 cm    ROUGE</v>
          </cell>
          <cell r="E71">
            <v>222</v>
          </cell>
          <cell r="F71">
            <v>1.0900000000000001</v>
          </cell>
        </row>
        <row r="72">
          <cell r="A72">
            <v>191388</v>
          </cell>
          <cell r="B72" t="str">
            <v>22</v>
          </cell>
          <cell r="C72">
            <v>1</v>
          </cell>
          <cell r="D72" t="str">
            <v>Classeur à levier couleur - Dos 7 cm    VERT</v>
          </cell>
          <cell r="E72">
            <v>222</v>
          </cell>
          <cell r="F72">
            <v>1.0900000000000001</v>
          </cell>
        </row>
        <row r="73">
          <cell r="A73">
            <v>191375</v>
          </cell>
          <cell r="B73" t="str">
            <v>05</v>
          </cell>
          <cell r="C73">
            <v>1</v>
          </cell>
          <cell r="D73" t="str">
            <v>Classeur à levier PROGRESS Colors - Dos 5 cm    BLANC</v>
          </cell>
          <cell r="E73">
            <v>222</v>
          </cell>
          <cell r="F73">
            <v>1.1200000000000001</v>
          </cell>
        </row>
        <row r="74">
          <cell r="A74">
            <v>191375</v>
          </cell>
          <cell r="B74" t="str">
            <v>06</v>
          </cell>
          <cell r="C74">
            <v>1</v>
          </cell>
          <cell r="D74" t="str">
            <v>Classeur à levier PROGRESS Colors - Dos 5 cm    BLEU</v>
          </cell>
          <cell r="E74">
            <v>222</v>
          </cell>
          <cell r="F74">
            <v>1.1200000000000001</v>
          </cell>
        </row>
        <row r="75">
          <cell r="A75">
            <v>191375</v>
          </cell>
          <cell r="B75" t="str">
            <v>07</v>
          </cell>
          <cell r="C75">
            <v>1</v>
          </cell>
          <cell r="D75" t="str">
            <v>Classeur à levier PROGRESS Colors - Dos 5 cm    BLEU CLAIR</v>
          </cell>
          <cell r="E75">
            <v>222</v>
          </cell>
          <cell r="F75">
            <v>1.1200000000000001</v>
          </cell>
        </row>
        <row r="76">
          <cell r="A76">
            <v>191375</v>
          </cell>
          <cell r="B76" t="str">
            <v>08</v>
          </cell>
          <cell r="C76">
            <v>1</v>
          </cell>
          <cell r="D76" t="str">
            <v>Classeur à levier PROGRESS Colors - Dos 5 cm    BLEU FONCE</v>
          </cell>
          <cell r="E76">
            <v>222</v>
          </cell>
          <cell r="F76">
            <v>1.1200000000000001</v>
          </cell>
        </row>
        <row r="77">
          <cell r="A77">
            <v>191375</v>
          </cell>
          <cell r="B77" t="str">
            <v>09</v>
          </cell>
          <cell r="C77">
            <v>1</v>
          </cell>
          <cell r="D77" t="str">
            <v>Classeur à levier PROGRESS Colors - Dos 5 cm    BORDEAUX</v>
          </cell>
          <cell r="E77">
            <v>222</v>
          </cell>
          <cell r="F77">
            <v>1.1200000000000001</v>
          </cell>
        </row>
        <row r="78">
          <cell r="A78">
            <v>191375</v>
          </cell>
          <cell r="B78" t="str">
            <v>15</v>
          </cell>
          <cell r="C78">
            <v>1</v>
          </cell>
          <cell r="D78" t="str">
            <v>Classeur à levier PROGRESS Colors - Dos 5 cm    JAUNE</v>
          </cell>
          <cell r="E78">
            <v>222</v>
          </cell>
          <cell r="F78">
            <v>1.1200000000000001</v>
          </cell>
        </row>
        <row r="79">
          <cell r="A79">
            <v>191375</v>
          </cell>
          <cell r="B79" t="str">
            <v>17</v>
          </cell>
          <cell r="C79">
            <v>1</v>
          </cell>
          <cell r="D79" t="str">
            <v>Classeur à levier PROGRESS Colors - Dos 5 cm    NOIR</v>
          </cell>
          <cell r="E79">
            <v>222</v>
          </cell>
          <cell r="F79">
            <v>1.1200000000000001</v>
          </cell>
        </row>
        <row r="80">
          <cell r="A80">
            <v>191375</v>
          </cell>
          <cell r="B80" t="str">
            <v>18</v>
          </cell>
          <cell r="C80">
            <v>1</v>
          </cell>
          <cell r="D80" t="str">
            <v>Classeur à levier PROGRESS Colors - Dos 5 cm    ORANGE</v>
          </cell>
          <cell r="E80">
            <v>222</v>
          </cell>
          <cell r="F80">
            <v>1.1200000000000001</v>
          </cell>
        </row>
        <row r="81">
          <cell r="A81">
            <v>191375</v>
          </cell>
          <cell r="B81" t="str">
            <v>19</v>
          </cell>
          <cell r="C81">
            <v>1</v>
          </cell>
          <cell r="D81" t="str">
            <v>Classeur à levier PROGRESS Colors - Dos 5 cm    ROUGE</v>
          </cell>
          <cell r="E81">
            <v>222</v>
          </cell>
          <cell r="F81">
            <v>1.1200000000000001</v>
          </cell>
        </row>
        <row r="82">
          <cell r="A82">
            <v>191375</v>
          </cell>
          <cell r="B82" t="str">
            <v>20</v>
          </cell>
          <cell r="C82">
            <v>1</v>
          </cell>
          <cell r="D82" t="str">
            <v>Classeur à levier PROGRESS Colors - Dos 5 cm    ROSE</v>
          </cell>
          <cell r="E82">
            <v>222</v>
          </cell>
          <cell r="F82">
            <v>1.1200000000000001</v>
          </cell>
        </row>
        <row r="83">
          <cell r="A83">
            <v>191375</v>
          </cell>
          <cell r="B83" t="str">
            <v>22</v>
          </cell>
          <cell r="C83">
            <v>1</v>
          </cell>
          <cell r="D83" t="str">
            <v>Classeur à levier PROGRESS Colors - Dos 5 cm    VERT</v>
          </cell>
          <cell r="E83">
            <v>222</v>
          </cell>
          <cell r="F83">
            <v>1.1200000000000001</v>
          </cell>
        </row>
        <row r="84">
          <cell r="A84">
            <v>191375</v>
          </cell>
          <cell r="B84" t="str">
            <v>23</v>
          </cell>
          <cell r="C84">
            <v>1</v>
          </cell>
          <cell r="D84" t="str">
            <v>Classeur à levier PROGRESS Colors - Dos 5 cm    VERT CLAIR</v>
          </cell>
          <cell r="E84">
            <v>222</v>
          </cell>
          <cell r="F84">
            <v>1.1200000000000001</v>
          </cell>
        </row>
        <row r="85">
          <cell r="A85">
            <v>191375</v>
          </cell>
          <cell r="B85" t="str">
            <v>25</v>
          </cell>
          <cell r="C85">
            <v>1</v>
          </cell>
          <cell r="D85" t="str">
            <v>Classeur à levier PROGRESS Colors - Dos 5 cm    VIOLET</v>
          </cell>
          <cell r="E85">
            <v>222</v>
          </cell>
          <cell r="F85">
            <v>1.1200000000000001</v>
          </cell>
        </row>
        <row r="86">
          <cell r="A86">
            <v>191607</v>
          </cell>
          <cell r="C86">
            <v>1</v>
          </cell>
          <cell r="D86" t="str">
            <v xml:space="preserve">Jeu d'intercalaires carte 2,5/10e format A4 - 6 touches  </v>
          </cell>
          <cell r="E86">
            <v>233</v>
          </cell>
          <cell r="F86">
            <v>0.22</v>
          </cell>
        </row>
        <row r="87">
          <cell r="A87">
            <v>191643</v>
          </cell>
          <cell r="C87">
            <v>100</v>
          </cell>
          <cell r="D87" t="str">
            <v xml:space="preserve">Pochettes perforées A4  </v>
          </cell>
          <cell r="E87">
            <v>234</v>
          </cell>
          <cell r="F87">
            <v>2.71</v>
          </cell>
        </row>
        <row r="88">
          <cell r="A88">
            <v>191839</v>
          </cell>
          <cell r="C88">
            <v>100</v>
          </cell>
          <cell r="D88" t="str">
            <v xml:space="preserve">Pochettes perforées PROGRESS en polypropylène 8/100e lisse  </v>
          </cell>
          <cell r="E88">
            <v>234</v>
          </cell>
          <cell r="F88">
            <v>4.03</v>
          </cell>
        </row>
        <row r="89">
          <cell r="A89">
            <v>196349</v>
          </cell>
          <cell r="B89" t="str">
            <v>06</v>
          </cell>
          <cell r="C89">
            <v>1</v>
          </cell>
          <cell r="D89" t="str">
            <v>Protège-documents A4 - 10 poches    BLEU</v>
          </cell>
          <cell r="E89">
            <v>213</v>
          </cell>
          <cell r="F89">
            <v>0.48</v>
          </cell>
        </row>
        <row r="90">
          <cell r="A90">
            <v>196349</v>
          </cell>
          <cell r="B90" t="str">
            <v>17</v>
          </cell>
          <cell r="C90">
            <v>1</v>
          </cell>
          <cell r="D90" t="str">
            <v>Protège-documents A4 - 10 poches    NOIR</v>
          </cell>
          <cell r="E90">
            <v>213</v>
          </cell>
          <cell r="F90">
            <v>0.48</v>
          </cell>
        </row>
        <row r="91">
          <cell r="A91">
            <v>196349</v>
          </cell>
          <cell r="B91" t="str">
            <v>19</v>
          </cell>
          <cell r="C91">
            <v>1</v>
          </cell>
          <cell r="D91" t="str">
            <v>Protège-documents A4 - 10 poches    ROUGE</v>
          </cell>
          <cell r="E91">
            <v>213</v>
          </cell>
          <cell r="F91">
            <v>0.48</v>
          </cell>
        </row>
        <row r="92">
          <cell r="A92">
            <v>196349</v>
          </cell>
          <cell r="B92" t="str">
            <v>22</v>
          </cell>
          <cell r="C92">
            <v>1</v>
          </cell>
          <cell r="D92" t="str">
            <v>Protège-documents A4 - 10 poches    VERT</v>
          </cell>
          <cell r="E92">
            <v>213</v>
          </cell>
          <cell r="F92">
            <v>0.48</v>
          </cell>
        </row>
        <row r="93">
          <cell r="A93">
            <v>196351</v>
          </cell>
          <cell r="B93" t="str">
            <v>06</v>
          </cell>
          <cell r="C93">
            <v>1</v>
          </cell>
          <cell r="D93" t="str">
            <v>Protège-documents A4 - 20 poches    BLEU</v>
          </cell>
          <cell r="E93">
            <v>213</v>
          </cell>
          <cell r="F93">
            <v>0.65</v>
          </cell>
        </row>
        <row r="94">
          <cell r="A94">
            <v>196351</v>
          </cell>
          <cell r="B94" t="str">
            <v>17</v>
          </cell>
          <cell r="C94">
            <v>1</v>
          </cell>
          <cell r="D94" t="str">
            <v>Protège-documents A4 - 20 poches    NOIR</v>
          </cell>
          <cell r="E94">
            <v>213</v>
          </cell>
          <cell r="F94">
            <v>0.65</v>
          </cell>
        </row>
        <row r="95">
          <cell r="A95">
            <v>196351</v>
          </cell>
          <cell r="B95" t="str">
            <v>19</v>
          </cell>
          <cell r="C95">
            <v>1</v>
          </cell>
          <cell r="D95" t="str">
            <v>Protège-documents A4 - 20 poches    ROUGE</v>
          </cell>
          <cell r="E95">
            <v>213</v>
          </cell>
          <cell r="F95">
            <v>0.65</v>
          </cell>
        </row>
        <row r="96">
          <cell r="A96">
            <v>196352</v>
          </cell>
          <cell r="B96" t="str">
            <v>06</v>
          </cell>
          <cell r="C96">
            <v>1</v>
          </cell>
          <cell r="D96" t="str">
            <v>Protège documents A4 - 30 poches    BLEU</v>
          </cell>
          <cell r="E96">
            <v>213</v>
          </cell>
          <cell r="F96">
            <v>0.75</v>
          </cell>
        </row>
        <row r="97">
          <cell r="A97">
            <v>196352</v>
          </cell>
          <cell r="B97" t="str">
            <v>17</v>
          </cell>
          <cell r="C97">
            <v>1</v>
          </cell>
          <cell r="D97" t="str">
            <v>Protège documents A4 - 30 poches    NOIR</v>
          </cell>
          <cell r="E97">
            <v>213</v>
          </cell>
          <cell r="F97">
            <v>0.75</v>
          </cell>
        </row>
        <row r="98">
          <cell r="A98">
            <v>196352</v>
          </cell>
          <cell r="B98" t="str">
            <v>19</v>
          </cell>
          <cell r="C98">
            <v>1</v>
          </cell>
          <cell r="D98" t="str">
            <v>Protège documents A4 - 30 poches    ROUGE</v>
          </cell>
          <cell r="E98">
            <v>213</v>
          </cell>
          <cell r="F98">
            <v>0.75</v>
          </cell>
        </row>
        <row r="99">
          <cell r="A99">
            <v>196352</v>
          </cell>
          <cell r="B99" t="str">
            <v>22</v>
          </cell>
          <cell r="C99">
            <v>1</v>
          </cell>
          <cell r="D99" t="str">
            <v>Protège documents A4 - 30 poches    VERT</v>
          </cell>
          <cell r="E99">
            <v>213</v>
          </cell>
          <cell r="F99">
            <v>0.75</v>
          </cell>
        </row>
        <row r="100">
          <cell r="A100">
            <v>196353</v>
          </cell>
          <cell r="B100" t="str">
            <v>06</v>
          </cell>
          <cell r="C100">
            <v>1</v>
          </cell>
          <cell r="D100" t="str">
            <v>Protège-documents A4 - 40 poches    BLEU</v>
          </cell>
          <cell r="E100">
            <v>213</v>
          </cell>
          <cell r="F100">
            <v>0.92</v>
          </cell>
        </row>
        <row r="101">
          <cell r="A101">
            <v>196353</v>
          </cell>
          <cell r="B101" t="str">
            <v>17</v>
          </cell>
          <cell r="C101">
            <v>1</v>
          </cell>
          <cell r="D101" t="str">
            <v>Protège-documents A4 - 40 poches    NOIR</v>
          </cell>
          <cell r="E101">
            <v>213</v>
          </cell>
          <cell r="F101">
            <v>0.92</v>
          </cell>
        </row>
        <row r="102">
          <cell r="A102">
            <v>196353</v>
          </cell>
          <cell r="B102" t="str">
            <v>19</v>
          </cell>
          <cell r="C102">
            <v>1</v>
          </cell>
          <cell r="D102" t="str">
            <v>Protège-documents A4 - 40 poches    ROUGE</v>
          </cell>
          <cell r="E102">
            <v>213</v>
          </cell>
          <cell r="F102">
            <v>0.92</v>
          </cell>
        </row>
        <row r="103">
          <cell r="A103">
            <v>196353</v>
          </cell>
          <cell r="B103" t="str">
            <v>22</v>
          </cell>
          <cell r="C103">
            <v>1</v>
          </cell>
          <cell r="D103" t="str">
            <v>Protège-documents A4 - 40 poches    VERT</v>
          </cell>
          <cell r="E103">
            <v>213</v>
          </cell>
          <cell r="F103">
            <v>0.92</v>
          </cell>
        </row>
        <row r="104">
          <cell r="A104">
            <v>196354</v>
          </cell>
          <cell r="B104" t="str">
            <v>06</v>
          </cell>
          <cell r="C104">
            <v>1</v>
          </cell>
          <cell r="D104" t="str">
            <v>Protège-documents A4 - 50 poches    BLEU</v>
          </cell>
          <cell r="E104">
            <v>213</v>
          </cell>
          <cell r="F104">
            <v>1.1200000000000001</v>
          </cell>
        </row>
        <row r="105">
          <cell r="A105">
            <v>196354</v>
          </cell>
          <cell r="B105" t="str">
            <v>17</v>
          </cell>
          <cell r="C105">
            <v>1</v>
          </cell>
          <cell r="D105" t="str">
            <v>Protège-documents A4 - 50 poches    NOIR</v>
          </cell>
          <cell r="E105">
            <v>213</v>
          </cell>
          <cell r="F105">
            <v>1.1200000000000001</v>
          </cell>
        </row>
        <row r="106">
          <cell r="A106">
            <v>196354</v>
          </cell>
          <cell r="B106" t="str">
            <v>19</v>
          </cell>
          <cell r="C106">
            <v>1</v>
          </cell>
          <cell r="D106" t="str">
            <v>Protège-documents A4 - 50 poches    ROUGE</v>
          </cell>
          <cell r="E106">
            <v>213</v>
          </cell>
          <cell r="F106">
            <v>1.1200000000000001</v>
          </cell>
        </row>
        <row r="107">
          <cell r="A107">
            <v>196354</v>
          </cell>
          <cell r="B107" t="str">
            <v>22</v>
          </cell>
          <cell r="C107">
            <v>1</v>
          </cell>
          <cell r="D107" t="str">
            <v>Protège-documents A4 - 50 poches    VERT</v>
          </cell>
          <cell r="E107">
            <v>213</v>
          </cell>
          <cell r="F107">
            <v>1.1200000000000001</v>
          </cell>
        </row>
        <row r="108">
          <cell r="A108">
            <v>191194</v>
          </cell>
          <cell r="B108" t="str">
            <v>06</v>
          </cell>
          <cell r="C108">
            <v>100</v>
          </cell>
          <cell r="D108" t="str">
            <v>Chemises 24x32 cm - 220g    BLEU</v>
          </cell>
          <cell r="E108">
            <v>240</v>
          </cell>
          <cell r="F108">
            <v>5.67</v>
          </cell>
        </row>
        <row r="109">
          <cell r="A109">
            <v>191194</v>
          </cell>
          <cell r="B109" t="str">
            <v>10</v>
          </cell>
          <cell r="C109">
            <v>100</v>
          </cell>
          <cell r="D109" t="str">
            <v>Chemises 24x32 cm - 220g    BULLE</v>
          </cell>
          <cell r="E109">
            <v>240</v>
          </cell>
          <cell r="F109">
            <v>5.67</v>
          </cell>
        </row>
        <row r="110">
          <cell r="A110">
            <v>191194</v>
          </cell>
          <cell r="B110" t="str">
            <v>11</v>
          </cell>
          <cell r="C110">
            <v>100</v>
          </cell>
          <cell r="D110" t="str">
            <v>Chemises 24x32 cm - 220g    GRIS</v>
          </cell>
          <cell r="E110">
            <v>240</v>
          </cell>
          <cell r="F110">
            <v>5.67</v>
          </cell>
        </row>
        <row r="111">
          <cell r="A111">
            <v>191194</v>
          </cell>
          <cell r="B111" t="str">
            <v>15</v>
          </cell>
          <cell r="C111">
            <v>100</v>
          </cell>
          <cell r="D111" t="str">
            <v>Chemises 24x32 cm - 220g    JAUNE</v>
          </cell>
          <cell r="E111">
            <v>240</v>
          </cell>
          <cell r="F111">
            <v>5.67</v>
          </cell>
        </row>
        <row r="112">
          <cell r="A112">
            <v>191194</v>
          </cell>
          <cell r="B112" t="str">
            <v>18</v>
          </cell>
          <cell r="C112">
            <v>100</v>
          </cell>
          <cell r="D112" t="str">
            <v>Chemises 24x32 cm - 220g    ORANGE</v>
          </cell>
          <cell r="E112">
            <v>240</v>
          </cell>
          <cell r="F112">
            <v>5.67</v>
          </cell>
        </row>
        <row r="113">
          <cell r="A113">
            <v>191194</v>
          </cell>
          <cell r="B113" t="str">
            <v>19</v>
          </cell>
          <cell r="C113">
            <v>100</v>
          </cell>
          <cell r="D113" t="str">
            <v>Chemises 24x32 cm - 220g    ROUGE</v>
          </cell>
          <cell r="E113">
            <v>240</v>
          </cell>
          <cell r="F113">
            <v>5.67</v>
          </cell>
        </row>
        <row r="114">
          <cell r="A114">
            <v>191194</v>
          </cell>
          <cell r="B114" t="str">
            <v>20</v>
          </cell>
          <cell r="C114">
            <v>100</v>
          </cell>
          <cell r="D114" t="str">
            <v>Chemises 24x32 cm - 220g    ROSE</v>
          </cell>
          <cell r="E114">
            <v>240</v>
          </cell>
          <cell r="F114">
            <v>5.67</v>
          </cell>
        </row>
        <row r="115">
          <cell r="A115">
            <v>191194</v>
          </cell>
          <cell r="B115" t="str">
            <v>22</v>
          </cell>
          <cell r="C115">
            <v>100</v>
          </cell>
          <cell r="D115" t="str">
            <v>Chemises 24x32 cm - 220g    VERT</v>
          </cell>
          <cell r="E115">
            <v>240</v>
          </cell>
          <cell r="F115">
            <v>5.67</v>
          </cell>
        </row>
        <row r="116">
          <cell r="A116">
            <v>191194</v>
          </cell>
          <cell r="B116" t="str">
            <v>25</v>
          </cell>
          <cell r="C116">
            <v>100</v>
          </cell>
          <cell r="D116" t="str">
            <v>Chemises 24x32 cm - 220g    VIOLET</v>
          </cell>
          <cell r="E116">
            <v>240</v>
          </cell>
          <cell r="F116">
            <v>5.67</v>
          </cell>
        </row>
        <row r="117">
          <cell r="A117">
            <v>191970</v>
          </cell>
          <cell r="B117" t="str">
            <v>06</v>
          </cell>
          <cell r="C117">
            <v>1</v>
          </cell>
          <cell r="D117" t="str">
            <v>Chemise PROGRESS en polypropylène    BLEU</v>
          </cell>
          <cell r="E117">
            <v>244</v>
          </cell>
          <cell r="F117">
            <v>0.45</v>
          </cell>
        </row>
        <row r="118">
          <cell r="A118">
            <v>191970</v>
          </cell>
          <cell r="B118" t="str">
            <v>13</v>
          </cell>
          <cell r="C118">
            <v>1</v>
          </cell>
          <cell r="D118" t="str">
            <v>Chemise PROGRESS en polypropylène    INCOLORE</v>
          </cell>
          <cell r="E118">
            <v>244</v>
          </cell>
          <cell r="F118">
            <v>0.45</v>
          </cell>
        </row>
        <row r="119">
          <cell r="A119">
            <v>191970</v>
          </cell>
          <cell r="B119" t="str">
            <v>17</v>
          </cell>
          <cell r="C119">
            <v>1</v>
          </cell>
          <cell r="D119" t="str">
            <v>Chemise PROGRESS en polypropylène    NOIR</v>
          </cell>
          <cell r="E119">
            <v>244</v>
          </cell>
          <cell r="F119">
            <v>0.45</v>
          </cell>
        </row>
        <row r="120">
          <cell r="A120">
            <v>191970</v>
          </cell>
          <cell r="B120" t="str">
            <v>19</v>
          </cell>
          <cell r="C120">
            <v>1</v>
          </cell>
          <cell r="D120" t="str">
            <v>Chemise PROGRESS en polypropylène    ROUGE</v>
          </cell>
          <cell r="E120">
            <v>244</v>
          </cell>
          <cell r="F120">
            <v>0.45</v>
          </cell>
        </row>
        <row r="121">
          <cell r="A121">
            <v>193386</v>
          </cell>
          <cell r="B121" t="str">
            <v>06</v>
          </cell>
          <cell r="C121">
            <v>10</v>
          </cell>
          <cell r="D121" t="str">
            <v>Chemises carte à rabats et à élastiques    BLEU</v>
          </cell>
          <cell r="E121">
            <v>243</v>
          </cell>
          <cell r="F121">
            <v>3.59</v>
          </cell>
        </row>
        <row r="122">
          <cell r="A122">
            <v>193386</v>
          </cell>
          <cell r="B122" t="str">
            <v>15</v>
          </cell>
          <cell r="C122">
            <v>10</v>
          </cell>
          <cell r="D122" t="str">
            <v>Chemises carte à rabats et à élastiques    JAUNE</v>
          </cell>
          <cell r="E122">
            <v>243</v>
          </cell>
          <cell r="F122">
            <v>3.59</v>
          </cell>
        </row>
        <row r="123">
          <cell r="A123">
            <v>193386</v>
          </cell>
          <cell r="B123" t="str">
            <v>18</v>
          </cell>
          <cell r="C123">
            <v>10</v>
          </cell>
          <cell r="D123" t="str">
            <v>Chemises carte à rabats et à élastiques    ORANGE</v>
          </cell>
          <cell r="E123">
            <v>243</v>
          </cell>
          <cell r="F123">
            <v>3.59</v>
          </cell>
        </row>
        <row r="124">
          <cell r="A124">
            <v>193386</v>
          </cell>
          <cell r="B124" t="str">
            <v>19</v>
          </cell>
          <cell r="C124">
            <v>10</v>
          </cell>
          <cell r="D124" t="str">
            <v>Chemises carte à rabats et à élastiques    ROUGE</v>
          </cell>
          <cell r="E124">
            <v>243</v>
          </cell>
          <cell r="F124">
            <v>3.59</v>
          </cell>
        </row>
        <row r="125">
          <cell r="A125">
            <v>193385</v>
          </cell>
          <cell r="B125" t="str">
            <v>02</v>
          </cell>
          <cell r="C125">
            <v>10</v>
          </cell>
          <cell r="D125" t="str">
            <v>Chemises à élastiques sans rabats    ASSORTIS</v>
          </cell>
          <cell r="E125">
            <v>242</v>
          </cell>
          <cell r="F125">
            <v>2.52</v>
          </cell>
        </row>
        <row r="126">
          <cell r="A126">
            <v>193385</v>
          </cell>
          <cell r="B126" t="str">
            <v>06</v>
          </cell>
          <cell r="C126">
            <v>10</v>
          </cell>
          <cell r="D126" t="str">
            <v>Chemises à élastiques sans rabats    BLEU</v>
          </cell>
          <cell r="E126">
            <v>242</v>
          </cell>
          <cell r="F126">
            <v>2.52</v>
          </cell>
        </row>
        <row r="127">
          <cell r="A127">
            <v>193385</v>
          </cell>
          <cell r="B127" t="str">
            <v>15</v>
          </cell>
          <cell r="C127">
            <v>10</v>
          </cell>
          <cell r="D127" t="str">
            <v>Chemises à élastiques sans rabats    JAUNE</v>
          </cell>
          <cell r="E127">
            <v>242</v>
          </cell>
          <cell r="F127">
            <v>2.52</v>
          </cell>
        </row>
        <row r="128">
          <cell r="A128">
            <v>193385</v>
          </cell>
          <cell r="B128" t="str">
            <v>19</v>
          </cell>
          <cell r="C128">
            <v>10</v>
          </cell>
          <cell r="D128" t="str">
            <v>Chemises à élastiques sans rabats    ROUGE</v>
          </cell>
          <cell r="E128">
            <v>242</v>
          </cell>
          <cell r="F128">
            <v>2.52</v>
          </cell>
        </row>
        <row r="129">
          <cell r="A129">
            <v>193385</v>
          </cell>
          <cell r="B129" t="str">
            <v>22</v>
          </cell>
          <cell r="C129">
            <v>10</v>
          </cell>
          <cell r="D129" t="str">
            <v>Chemises à élastiques sans rabats    VERT</v>
          </cell>
          <cell r="E129">
            <v>242</v>
          </cell>
          <cell r="F129">
            <v>2.52</v>
          </cell>
        </row>
        <row r="130">
          <cell r="A130">
            <v>191212</v>
          </cell>
          <cell r="B130" t="str">
            <v>06</v>
          </cell>
          <cell r="C130">
            <v>1</v>
          </cell>
          <cell r="D130" t="str">
            <v>Chemise sans élastique 3 rabats    BLEU</v>
          </cell>
          <cell r="E130">
            <v>242</v>
          </cell>
          <cell r="F130">
            <v>0.49</v>
          </cell>
        </row>
        <row r="131">
          <cell r="A131">
            <v>191212</v>
          </cell>
          <cell r="B131" t="str">
            <v>15</v>
          </cell>
          <cell r="C131">
            <v>1</v>
          </cell>
          <cell r="D131" t="str">
            <v>Chemise sans élastique 3 rabats    JAUNE</v>
          </cell>
          <cell r="E131">
            <v>242</v>
          </cell>
          <cell r="F131">
            <v>0.49</v>
          </cell>
        </row>
        <row r="132">
          <cell r="A132">
            <v>191212</v>
          </cell>
          <cell r="B132" t="str">
            <v>19</v>
          </cell>
          <cell r="C132">
            <v>1</v>
          </cell>
          <cell r="D132" t="str">
            <v>Chemise sans élastique 3 rabats    ROUGE</v>
          </cell>
          <cell r="E132">
            <v>242</v>
          </cell>
          <cell r="F132">
            <v>0.49</v>
          </cell>
        </row>
        <row r="133">
          <cell r="A133">
            <v>191181</v>
          </cell>
          <cell r="B133" t="str">
            <v>06</v>
          </cell>
          <cell r="C133">
            <v>250</v>
          </cell>
          <cell r="D133" t="str">
            <v>Sous-chemises 22x31cm - 60g    BLEU</v>
          </cell>
          <cell r="E133">
            <v>240</v>
          </cell>
          <cell r="F133">
            <v>3.05</v>
          </cell>
        </row>
        <row r="134">
          <cell r="A134">
            <v>191181</v>
          </cell>
          <cell r="B134" t="str">
            <v>10</v>
          </cell>
          <cell r="C134">
            <v>250</v>
          </cell>
          <cell r="D134" t="str">
            <v>Sous-chemises 22x31cm - 60g    BULLE</v>
          </cell>
          <cell r="E134">
            <v>240</v>
          </cell>
          <cell r="F134">
            <v>3.05</v>
          </cell>
        </row>
        <row r="135">
          <cell r="A135">
            <v>191181</v>
          </cell>
          <cell r="B135" t="str">
            <v>15</v>
          </cell>
          <cell r="C135">
            <v>250</v>
          </cell>
          <cell r="D135" t="str">
            <v>Sous-chemises 22x31cm - 60g    JAUNE</v>
          </cell>
          <cell r="E135">
            <v>240</v>
          </cell>
          <cell r="F135">
            <v>3.05</v>
          </cell>
        </row>
        <row r="136">
          <cell r="A136">
            <v>191181</v>
          </cell>
          <cell r="B136" t="str">
            <v>18</v>
          </cell>
          <cell r="C136">
            <v>250</v>
          </cell>
          <cell r="D136" t="str">
            <v>Sous-chemises 22x31cm - 60g    ORANGE</v>
          </cell>
          <cell r="E136">
            <v>240</v>
          </cell>
          <cell r="F136">
            <v>3.05</v>
          </cell>
        </row>
        <row r="137">
          <cell r="A137">
            <v>191181</v>
          </cell>
          <cell r="B137" t="str">
            <v>19</v>
          </cell>
          <cell r="C137">
            <v>250</v>
          </cell>
          <cell r="D137" t="str">
            <v>Sous-chemises 22x31cm - 60g    ROUGE</v>
          </cell>
          <cell r="E137">
            <v>240</v>
          </cell>
          <cell r="F137">
            <v>3.05</v>
          </cell>
        </row>
        <row r="138">
          <cell r="A138">
            <v>191181</v>
          </cell>
          <cell r="B138" t="str">
            <v>20</v>
          </cell>
          <cell r="C138">
            <v>250</v>
          </cell>
          <cell r="D138" t="str">
            <v>Sous-chemises 22x31cm - 60g    ROSE</v>
          </cell>
          <cell r="E138">
            <v>240</v>
          </cell>
          <cell r="F138">
            <v>3.05</v>
          </cell>
        </row>
        <row r="139">
          <cell r="A139">
            <v>191181</v>
          </cell>
          <cell r="B139" t="str">
            <v>22</v>
          </cell>
          <cell r="C139">
            <v>250</v>
          </cell>
          <cell r="D139" t="str">
            <v>Sous-chemises 22x31cm - 60g    VERT</v>
          </cell>
          <cell r="E139">
            <v>240</v>
          </cell>
          <cell r="F139">
            <v>3.05</v>
          </cell>
        </row>
        <row r="140">
          <cell r="A140">
            <v>191181</v>
          </cell>
          <cell r="B140" t="str">
            <v>25</v>
          </cell>
          <cell r="C140">
            <v>250</v>
          </cell>
          <cell r="D140" t="str">
            <v>Sous-chemises 22x31cm - 60g    VIOLET</v>
          </cell>
          <cell r="E140">
            <v>240</v>
          </cell>
          <cell r="F140">
            <v>3.05</v>
          </cell>
        </row>
        <row r="141">
          <cell r="A141">
            <v>191290</v>
          </cell>
          <cell r="C141">
            <v>50</v>
          </cell>
          <cell r="D141" t="str">
            <v xml:space="preserve">Boîtes archives carton - Dos 10 cm  </v>
          </cell>
          <cell r="E141">
            <v>262</v>
          </cell>
          <cell r="F141">
            <v>13.41</v>
          </cell>
        </row>
        <row r="142">
          <cell r="A142">
            <v>193146</v>
          </cell>
          <cell r="C142">
            <v>25</v>
          </cell>
          <cell r="D142" t="str">
            <v xml:space="preserve">Dossiers suspendus armoires kraft recyclé - orange - Fond V  </v>
          </cell>
          <cell r="E142">
            <v>257</v>
          </cell>
          <cell r="F142">
            <v>5.44</v>
          </cell>
        </row>
        <row r="143">
          <cell r="A143">
            <v>193147</v>
          </cell>
          <cell r="C143">
            <v>25</v>
          </cell>
          <cell r="D143" t="str">
            <v xml:space="preserve">Dossiers suspendus armoires kraft recyclé - orange - Fond 15 mm  </v>
          </cell>
          <cell r="E143">
            <v>257</v>
          </cell>
          <cell r="F143">
            <v>5.92</v>
          </cell>
        </row>
        <row r="144">
          <cell r="A144">
            <v>178353</v>
          </cell>
          <cell r="B144" t="str">
            <v>06</v>
          </cell>
          <cell r="C144">
            <v>1</v>
          </cell>
          <cell r="D144" t="str">
            <v>Stylo plume jetable PILOT V-Pen    BLEU</v>
          </cell>
          <cell r="E144">
            <v>141</v>
          </cell>
          <cell r="F144">
            <v>1.61</v>
          </cell>
        </row>
        <row r="145">
          <cell r="A145">
            <v>178353</v>
          </cell>
          <cell r="B145" t="str">
            <v>07</v>
          </cell>
          <cell r="C145">
            <v>1</v>
          </cell>
          <cell r="D145" t="str">
            <v>Stylo plume jetable PILOT V-Pen    BLEU CLAIR</v>
          </cell>
          <cell r="E145">
            <v>141</v>
          </cell>
          <cell r="F145">
            <v>1.61</v>
          </cell>
        </row>
        <row r="146">
          <cell r="A146">
            <v>178353</v>
          </cell>
          <cell r="B146" t="str">
            <v>17</v>
          </cell>
          <cell r="C146">
            <v>1</v>
          </cell>
          <cell r="D146" t="str">
            <v>Stylo plume jetable PILOT V-Pen    NOIR</v>
          </cell>
          <cell r="E146">
            <v>141</v>
          </cell>
          <cell r="F146">
            <v>1.61</v>
          </cell>
        </row>
        <row r="147">
          <cell r="A147">
            <v>178353</v>
          </cell>
          <cell r="B147" t="str">
            <v>19</v>
          </cell>
          <cell r="C147">
            <v>1</v>
          </cell>
          <cell r="D147" t="str">
            <v>Stylo plume jetable PILOT V-Pen    ROUGE</v>
          </cell>
          <cell r="E147">
            <v>141</v>
          </cell>
          <cell r="F147">
            <v>1.61</v>
          </cell>
        </row>
        <row r="148">
          <cell r="A148">
            <v>178353</v>
          </cell>
          <cell r="B148" t="str">
            <v>20</v>
          </cell>
          <cell r="C148">
            <v>1</v>
          </cell>
          <cell r="D148" t="str">
            <v>Stylo plume jetable PILOT V-Pen    ROSE</v>
          </cell>
          <cell r="E148">
            <v>141</v>
          </cell>
          <cell r="F148">
            <v>1.61</v>
          </cell>
        </row>
        <row r="149">
          <cell r="A149">
            <v>178353</v>
          </cell>
          <cell r="B149" t="str">
            <v>22</v>
          </cell>
          <cell r="C149">
            <v>1</v>
          </cell>
          <cell r="D149" t="str">
            <v>Stylo plume jetable PILOT V-Pen    VERT</v>
          </cell>
          <cell r="E149">
            <v>141</v>
          </cell>
          <cell r="F149">
            <v>1.61</v>
          </cell>
        </row>
        <row r="150">
          <cell r="A150">
            <v>178353</v>
          </cell>
          <cell r="B150" t="str">
            <v>25</v>
          </cell>
          <cell r="C150">
            <v>1</v>
          </cell>
          <cell r="D150" t="str">
            <v>Stylo plume jetable PILOT V-Pen    VIOLET</v>
          </cell>
          <cell r="E150">
            <v>141</v>
          </cell>
          <cell r="F150">
            <v>1.61</v>
          </cell>
        </row>
        <row r="151">
          <cell r="A151">
            <v>172452</v>
          </cell>
          <cell r="B151" t="str">
            <v>06</v>
          </cell>
          <cell r="C151">
            <v>1</v>
          </cell>
          <cell r="D151" t="str">
            <v>Stylo bille BIC Orange Cristal Fine - Ecriture fine    BLEU</v>
          </cell>
          <cell r="E151">
            <v>137</v>
          </cell>
          <cell r="F151">
            <v>0.16</v>
          </cell>
        </row>
        <row r="152">
          <cell r="A152">
            <v>172452</v>
          </cell>
          <cell r="B152" t="str">
            <v>17</v>
          </cell>
          <cell r="C152">
            <v>1</v>
          </cell>
          <cell r="D152" t="str">
            <v>Stylo bille BIC Orange Cristal Fine - Ecriture fine    NOIR</v>
          </cell>
          <cell r="E152">
            <v>137</v>
          </cell>
          <cell r="F152">
            <v>0.16</v>
          </cell>
        </row>
        <row r="153">
          <cell r="A153">
            <v>172452</v>
          </cell>
          <cell r="B153" t="str">
            <v>19</v>
          </cell>
          <cell r="C153">
            <v>1</v>
          </cell>
          <cell r="D153" t="str">
            <v>Stylo bille BIC Orange Cristal Fine - Ecriture fine    ROUGE</v>
          </cell>
          <cell r="E153">
            <v>137</v>
          </cell>
          <cell r="F153">
            <v>0.16</v>
          </cell>
        </row>
        <row r="154">
          <cell r="A154">
            <v>172452</v>
          </cell>
          <cell r="B154" t="str">
            <v>22</v>
          </cell>
          <cell r="C154">
            <v>1</v>
          </cell>
          <cell r="D154" t="str">
            <v>Stylo bille BIC Orange Cristal Fine - Ecriture fine    VERT</v>
          </cell>
          <cell r="E154">
            <v>137</v>
          </cell>
          <cell r="F154">
            <v>0.16</v>
          </cell>
        </row>
        <row r="155">
          <cell r="A155">
            <v>172451</v>
          </cell>
          <cell r="B155" t="str">
            <v>06</v>
          </cell>
          <cell r="C155">
            <v>1</v>
          </cell>
          <cell r="D155" t="str">
            <v>Stylo bille BIC Cristal - Ecriture moyenne    BLEU</v>
          </cell>
          <cell r="E155">
            <v>136</v>
          </cell>
          <cell r="F155">
            <v>0.16</v>
          </cell>
        </row>
        <row r="156">
          <cell r="A156">
            <v>172451</v>
          </cell>
          <cell r="B156" t="str">
            <v>17</v>
          </cell>
          <cell r="C156">
            <v>1</v>
          </cell>
          <cell r="D156" t="str">
            <v>Stylo bille BIC Cristal - Ecriture moyenne    NOIR</v>
          </cell>
          <cell r="E156">
            <v>136</v>
          </cell>
          <cell r="F156">
            <v>0.16</v>
          </cell>
        </row>
        <row r="157">
          <cell r="A157">
            <v>172451</v>
          </cell>
          <cell r="B157" t="str">
            <v>19</v>
          </cell>
          <cell r="C157">
            <v>1</v>
          </cell>
          <cell r="D157" t="str">
            <v>Stylo bille BIC Cristal - Ecriture moyenne    ROUGE</v>
          </cell>
          <cell r="E157">
            <v>136</v>
          </cell>
          <cell r="F157">
            <v>0.16</v>
          </cell>
        </row>
        <row r="158">
          <cell r="A158">
            <v>172451</v>
          </cell>
          <cell r="B158" t="str">
            <v>22</v>
          </cell>
          <cell r="C158">
            <v>1</v>
          </cell>
          <cell r="D158" t="str">
            <v>Stylo bille BIC Cristal - Ecriture moyenne    VERT</v>
          </cell>
          <cell r="E158">
            <v>136</v>
          </cell>
          <cell r="F158">
            <v>0.16</v>
          </cell>
        </row>
        <row r="159">
          <cell r="A159">
            <v>172460</v>
          </cell>
          <cell r="B159" t="str">
            <v>06</v>
          </cell>
          <cell r="C159">
            <v>1</v>
          </cell>
          <cell r="D159" t="str">
            <v>Stylo bille PROGRESS corps transparent - Pointe moyenne    BLEU</v>
          </cell>
          <cell r="E159">
            <v>136</v>
          </cell>
          <cell r="F159">
            <v>0.04</v>
          </cell>
        </row>
        <row r="160">
          <cell r="A160">
            <v>172460</v>
          </cell>
          <cell r="B160" t="str">
            <v>17</v>
          </cell>
          <cell r="C160">
            <v>1</v>
          </cell>
          <cell r="D160" t="str">
            <v>Stylo bille PROGRESS corps transparent - Pointe moyenne    NOIR</v>
          </cell>
          <cell r="E160">
            <v>136</v>
          </cell>
          <cell r="F160">
            <v>0.04</v>
          </cell>
        </row>
        <row r="161">
          <cell r="A161">
            <v>172460</v>
          </cell>
          <cell r="B161" t="str">
            <v>19</v>
          </cell>
          <cell r="C161">
            <v>1</v>
          </cell>
          <cell r="D161" t="str">
            <v>Stylo bille PROGRESS corps transparent - Pointe moyenne    ROUGE</v>
          </cell>
          <cell r="E161">
            <v>136</v>
          </cell>
          <cell r="F161">
            <v>0.04</v>
          </cell>
        </row>
        <row r="162">
          <cell r="A162">
            <v>172460</v>
          </cell>
          <cell r="B162" t="str">
            <v>22</v>
          </cell>
          <cell r="C162">
            <v>1</v>
          </cell>
          <cell r="D162" t="str">
            <v>Stylo bille PROGRESS corps transparent - Pointe moyenne    VERT</v>
          </cell>
          <cell r="E162">
            <v>136</v>
          </cell>
          <cell r="F162">
            <v>0.04</v>
          </cell>
        </row>
        <row r="163">
          <cell r="A163">
            <v>172502</v>
          </cell>
          <cell r="B163" t="str">
            <v>06</v>
          </cell>
          <cell r="C163">
            <v>1</v>
          </cell>
          <cell r="D163" t="str">
            <v>Stylo bille REYNOLDS 048 - Pointe moyenne    BLEU</v>
          </cell>
          <cell r="E163">
            <v>137</v>
          </cell>
          <cell r="F163">
            <v>0.17</v>
          </cell>
        </row>
        <row r="164">
          <cell r="A164">
            <v>172502</v>
          </cell>
          <cell r="B164" t="str">
            <v>17</v>
          </cell>
          <cell r="C164">
            <v>1</v>
          </cell>
          <cell r="D164" t="str">
            <v>Stylo bille REYNOLDS 048 - Pointe moyenne    NOIR</v>
          </cell>
          <cell r="E164">
            <v>137</v>
          </cell>
          <cell r="F164">
            <v>0.17</v>
          </cell>
        </row>
        <row r="165">
          <cell r="A165">
            <v>172502</v>
          </cell>
          <cell r="B165" t="str">
            <v>19</v>
          </cell>
          <cell r="C165">
            <v>1</v>
          </cell>
          <cell r="D165" t="str">
            <v>Stylo bille REYNOLDS 048 - Pointe moyenne    ROUGE</v>
          </cell>
          <cell r="E165">
            <v>137</v>
          </cell>
          <cell r="F165">
            <v>0.17</v>
          </cell>
        </row>
        <row r="166">
          <cell r="A166">
            <v>172502</v>
          </cell>
          <cell r="B166" t="str">
            <v>22</v>
          </cell>
          <cell r="C166">
            <v>1</v>
          </cell>
          <cell r="D166" t="str">
            <v>Stylo bille REYNOLDS 048 - Pointe moyenne    VERT</v>
          </cell>
          <cell r="E166">
            <v>137</v>
          </cell>
          <cell r="F166">
            <v>0.17</v>
          </cell>
        </row>
        <row r="167">
          <cell r="A167">
            <v>179117</v>
          </cell>
          <cell r="C167">
            <v>1</v>
          </cell>
          <cell r="D167" t="str">
            <v xml:space="preserve">Stylo bille gel effaçable PILOT Frixion - bleu  </v>
          </cell>
          <cell r="E167">
            <v>131</v>
          </cell>
          <cell r="F167">
            <v>1.17</v>
          </cell>
        </row>
        <row r="168">
          <cell r="A168">
            <v>172416</v>
          </cell>
          <cell r="C168">
            <v>1</v>
          </cell>
          <cell r="D168" t="str">
            <v xml:space="preserve">Stylo bille PILOT Supergel Begreen 0.7 - bleu  </v>
          </cell>
          <cell r="E168">
            <v>130</v>
          </cell>
          <cell r="F168">
            <v>0.6</v>
          </cell>
        </row>
        <row r="169">
          <cell r="A169">
            <v>172464</v>
          </cell>
          <cell r="B169" t="str">
            <v>06</v>
          </cell>
          <cell r="C169">
            <v>1</v>
          </cell>
          <cell r="D169" t="str">
            <v>Stylo bille encre gel PILOT G2 0,7    BLEU</v>
          </cell>
          <cell r="E169">
            <v>133</v>
          </cell>
          <cell r="F169">
            <v>0.99</v>
          </cell>
        </row>
        <row r="170">
          <cell r="A170">
            <v>172464</v>
          </cell>
          <cell r="B170" t="str">
            <v>17</v>
          </cell>
          <cell r="C170">
            <v>1</v>
          </cell>
          <cell r="D170" t="str">
            <v>Stylo bille encre gel PILOT G2 0,7    NOIR</v>
          </cell>
          <cell r="E170">
            <v>133</v>
          </cell>
          <cell r="F170">
            <v>0.99</v>
          </cell>
        </row>
        <row r="171">
          <cell r="A171">
            <v>172464</v>
          </cell>
          <cell r="B171" t="str">
            <v>19</v>
          </cell>
          <cell r="C171">
            <v>1</v>
          </cell>
          <cell r="D171" t="str">
            <v>Stylo bille encre gel PILOT G2 0,7    ROUGE</v>
          </cell>
          <cell r="E171">
            <v>133</v>
          </cell>
          <cell r="F171">
            <v>0.99</v>
          </cell>
        </row>
        <row r="172">
          <cell r="A172">
            <v>172464</v>
          </cell>
          <cell r="B172" t="str">
            <v>22</v>
          </cell>
          <cell r="C172">
            <v>1</v>
          </cell>
          <cell r="D172" t="str">
            <v>Stylo bille encre gel PILOT G2 0,7    VERT</v>
          </cell>
          <cell r="E172">
            <v>133</v>
          </cell>
          <cell r="F172">
            <v>0.99</v>
          </cell>
        </row>
        <row r="173">
          <cell r="A173">
            <v>174203</v>
          </cell>
          <cell r="B173" t="str">
            <v>06</v>
          </cell>
          <cell r="C173">
            <v>1</v>
          </cell>
          <cell r="D173" t="str">
            <v>Roller pointe aiguille PILOT Hi-Tecpoint V5 - Ecriture fine    BLEU</v>
          </cell>
          <cell r="E173">
            <v>129</v>
          </cell>
          <cell r="F173">
            <v>1.0900000000000001</v>
          </cell>
        </row>
        <row r="174">
          <cell r="A174">
            <v>174203</v>
          </cell>
          <cell r="B174" t="str">
            <v>17</v>
          </cell>
          <cell r="C174">
            <v>1</v>
          </cell>
          <cell r="D174" t="str">
            <v>Roller pointe aiguille PILOT Hi-Tecpoint V5 - Ecriture fine    NOIR</v>
          </cell>
          <cell r="E174">
            <v>129</v>
          </cell>
          <cell r="F174">
            <v>1.0900000000000001</v>
          </cell>
        </row>
        <row r="175">
          <cell r="A175">
            <v>174203</v>
          </cell>
          <cell r="B175" t="str">
            <v>19</v>
          </cell>
          <cell r="C175">
            <v>1</v>
          </cell>
          <cell r="D175" t="str">
            <v>Roller pointe aiguille PILOT Hi-Tecpoint V5 - Ecriture fine    ROUGE</v>
          </cell>
          <cell r="E175">
            <v>129</v>
          </cell>
          <cell r="F175">
            <v>1.0900000000000001</v>
          </cell>
        </row>
        <row r="176">
          <cell r="A176">
            <v>174203</v>
          </cell>
          <cell r="B176" t="str">
            <v>22</v>
          </cell>
          <cell r="C176">
            <v>1</v>
          </cell>
          <cell r="D176" t="str">
            <v>Roller pointe aiguille PILOT Hi-Tecpoint V5 - Ecriture fine    VERT</v>
          </cell>
          <cell r="E176">
            <v>129</v>
          </cell>
          <cell r="F176">
            <v>1.0900000000000001</v>
          </cell>
        </row>
        <row r="177">
          <cell r="A177">
            <v>174201</v>
          </cell>
          <cell r="B177" t="str">
            <v>06</v>
          </cell>
          <cell r="C177">
            <v>1</v>
          </cell>
          <cell r="D177" t="str">
            <v>Roller pointe aiguille PROGRESS - Ecriture moyenne 0.6mm    BLEU</v>
          </cell>
          <cell r="E177">
            <v>129</v>
          </cell>
          <cell r="F177">
            <v>0.55000000000000004</v>
          </cell>
        </row>
        <row r="178">
          <cell r="A178">
            <v>174201</v>
          </cell>
          <cell r="B178" t="str">
            <v>17</v>
          </cell>
          <cell r="C178">
            <v>1</v>
          </cell>
          <cell r="D178" t="str">
            <v>Roller pointe aiguille PROGRESS - Ecriture moyenne 0.6mm    NOIR</v>
          </cell>
          <cell r="E178">
            <v>129</v>
          </cell>
          <cell r="F178">
            <v>0.55000000000000004</v>
          </cell>
        </row>
        <row r="179">
          <cell r="A179">
            <v>174201</v>
          </cell>
          <cell r="B179" t="str">
            <v>19</v>
          </cell>
          <cell r="C179">
            <v>1</v>
          </cell>
          <cell r="D179" t="str">
            <v>Roller pointe aiguille PROGRESS - Ecriture moyenne 0.6mm    ROUGE</v>
          </cell>
          <cell r="E179">
            <v>129</v>
          </cell>
          <cell r="F179">
            <v>0.55000000000000004</v>
          </cell>
        </row>
        <row r="180">
          <cell r="A180">
            <v>174182</v>
          </cell>
          <cell r="B180" t="str">
            <v>06</v>
          </cell>
          <cell r="C180">
            <v>1</v>
          </cell>
          <cell r="D180" t="str">
            <v>Feutre BIC Parafe 881 - Ecriture moyenne    BLEU</v>
          </cell>
          <cell r="E180">
            <v>143</v>
          </cell>
          <cell r="F180">
            <v>0.2</v>
          </cell>
        </row>
        <row r="181">
          <cell r="A181">
            <v>174182</v>
          </cell>
          <cell r="B181" t="str">
            <v>17</v>
          </cell>
          <cell r="C181">
            <v>1</v>
          </cell>
          <cell r="D181" t="str">
            <v>Feutre BIC Parafe 881 - Ecriture moyenne    NOIR</v>
          </cell>
          <cell r="E181">
            <v>143</v>
          </cell>
          <cell r="F181">
            <v>0.2</v>
          </cell>
        </row>
        <row r="182">
          <cell r="A182">
            <v>174182</v>
          </cell>
          <cell r="B182" t="str">
            <v>19</v>
          </cell>
          <cell r="C182">
            <v>1</v>
          </cell>
          <cell r="D182" t="str">
            <v>Feutre BIC Parafe 881 - Ecriture moyenne    ROUGE</v>
          </cell>
          <cell r="E182">
            <v>143</v>
          </cell>
          <cell r="F182">
            <v>0.2</v>
          </cell>
        </row>
        <row r="183">
          <cell r="A183">
            <v>179054</v>
          </cell>
          <cell r="B183" t="str">
            <v>06</v>
          </cell>
          <cell r="C183">
            <v>1</v>
          </cell>
          <cell r="D183" t="str">
            <v>Stylo bille Gel 0,7 PROGRESS    BLEU</v>
          </cell>
          <cell r="E183">
            <v>130</v>
          </cell>
          <cell r="F183">
            <v>0.25</v>
          </cell>
        </row>
        <row r="184">
          <cell r="A184">
            <v>179054</v>
          </cell>
          <cell r="B184" t="str">
            <v>17</v>
          </cell>
          <cell r="C184">
            <v>1</v>
          </cell>
          <cell r="D184" t="str">
            <v>Stylo bille Gel 0,7 PROGRESS    NOIR</v>
          </cell>
          <cell r="E184">
            <v>130</v>
          </cell>
          <cell r="F184">
            <v>0.25</v>
          </cell>
        </row>
        <row r="185">
          <cell r="A185">
            <v>179054</v>
          </cell>
          <cell r="B185" t="str">
            <v>19</v>
          </cell>
          <cell r="C185">
            <v>1</v>
          </cell>
          <cell r="D185" t="str">
            <v>Stylo bille Gel 0,7 PROGRESS    ROUGE</v>
          </cell>
          <cell r="E185">
            <v>130</v>
          </cell>
          <cell r="F185">
            <v>0.25</v>
          </cell>
        </row>
        <row r="186">
          <cell r="A186">
            <v>179054</v>
          </cell>
          <cell r="B186" t="str">
            <v>22</v>
          </cell>
          <cell r="C186">
            <v>1</v>
          </cell>
          <cell r="D186" t="str">
            <v>Stylo bille Gel 0,7 PROGRESS    VERT</v>
          </cell>
          <cell r="E186">
            <v>130</v>
          </cell>
          <cell r="F186">
            <v>0.25</v>
          </cell>
        </row>
        <row r="187">
          <cell r="A187">
            <v>172395</v>
          </cell>
          <cell r="B187" t="str">
            <v>50</v>
          </cell>
          <cell r="C187">
            <v>12</v>
          </cell>
          <cell r="D187" t="str">
            <v>Crayons à papier Writer HB    HB</v>
          </cell>
          <cell r="E187">
            <v>144</v>
          </cell>
          <cell r="F187">
            <v>0.65</v>
          </cell>
        </row>
        <row r="188">
          <cell r="A188">
            <v>178261</v>
          </cell>
          <cell r="C188">
            <v>12</v>
          </cell>
          <cell r="D188" t="str">
            <v xml:space="preserve">Crayons de couleur STABILO Greencolors  </v>
          </cell>
          <cell r="E188">
            <v>144</v>
          </cell>
          <cell r="F188">
            <v>1.9</v>
          </cell>
        </row>
        <row r="189">
          <cell r="A189">
            <v>173258</v>
          </cell>
          <cell r="B189" t="str">
            <v>06</v>
          </cell>
          <cell r="C189">
            <v>6</v>
          </cell>
          <cell r="D189" t="str">
            <v>Cartouches courtes Internationales    BLEU</v>
          </cell>
          <cell r="E189">
            <v>140</v>
          </cell>
          <cell r="F189">
            <v>0.37</v>
          </cell>
        </row>
        <row r="190">
          <cell r="A190">
            <v>173258</v>
          </cell>
          <cell r="B190" t="str">
            <v>17</v>
          </cell>
          <cell r="C190">
            <v>6</v>
          </cell>
          <cell r="D190" t="str">
            <v>Cartouches courtes Internationales    NOIR</v>
          </cell>
          <cell r="E190">
            <v>140</v>
          </cell>
          <cell r="F190">
            <v>0.37</v>
          </cell>
        </row>
        <row r="191">
          <cell r="A191">
            <v>174166</v>
          </cell>
          <cell r="B191" t="str">
            <v>06</v>
          </cell>
          <cell r="C191">
            <v>1</v>
          </cell>
          <cell r="D191" t="str">
            <v>Marqueur BIC Whiteboard Medium Junior 1741 - Pointe ogive    BLEU</v>
          </cell>
          <cell r="E191">
            <v>152</v>
          </cell>
          <cell r="F191">
            <v>0.53</v>
          </cell>
        </row>
        <row r="192">
          <cell r="A192">
            <v>174166</v>
          </cell>
          <cell r="B192" t="str">
            <v>17</v>
          </cell>
          <cell r="C192">
            <v>1</v>
          </cell>
          <cell r="D192" t="str">
            <v>Marqueur BIC Whiteboard Medium Junior 1741 - Pointe ogive    NOIR</v>
          </cell>
          <cell r="E192">
            <v>152</v>
          </cell>
          <cell r="F192">
            <v>0.53</v>
          </cell>
        </row>
        <row r="193">
          <cell r="A193">
            <v>174166</v>
          </cell>
          <cell r="B193" t="str">
            <v>19</v>
          </cell>
          <cell r="C193">
            <v>1</v>
          </cell>
          <cell r="D193" t="str">
            <v>Marqueur BIC Whiteboard Medium Junior 1741 - Pointe ogive    ROUGE</v>
          </cell>
          <cell r="E193">
            <v>152</v>
          </cell>
          <cell r="F193">
            <v>0.53</v>
          </cell>
        </row>
        <row r="194">
          <cell r="A194">
            <v>174166</v>
          </cell>
          <cell r="B194" t="str">
            <v>22</v>
          </cell>
          <cell r="C194">
            <v>1</v>
          </cell>
          <cell r="D194" t="str">
            <v>Marqueur BIC Whiteboard Medium Junior 1741 - Pointe ogive    VERT</v>
          </cell>
          <cell r="E194">
            <v>152</v>
          </cell>
          <cell r="F194">
            <v>0.53</v>
          </cell>
        </row>
        <row r="195">
          <cell r="A195">
            <v>174186</v>
          </cell>
          <cell r="B195" t="str">
            <v>06</v>
          </cell>
          <cell r="C195">
            <v>1</v>
          </cell>
          <cell r="D195" t="str">
            <v>Marqueur BIC Velleda 1751 - Pointe biseautée    BLEU</v>
          </cell>
          <cell r="E195">
            <v>153</v>
          </cell>
          <cell r="F195">
            <v>0.61</v>
          </cell>
        </row>
        <row r="196">
          <cell r="A196">
            <v>174186</v>
          </cell>
          <cell r="B196" t="str">
            <v>17</v>
          </cell>
          <cell r="C196">
            <v>1</v>
          </cell>
          <cell r="D196" t="str">
            <v>Marqueur BIC Velleda 1751 - Pointe biseautée    NOIR</v>
          </cell>
          <cell r="E196">
            <v>153</v>
          </cell>
          <cell r="F196">
            <v>0.61</v>
          </cell>
        </row>
        <row r="197">
          <cell r="A197">
            <v>174186</v>
          </cell>
          <cell r="B197" t="str">
            <v>19</v>
          </cell>
          <cell r="C197">
            <v>1</v>
          </cell>
          <cell r="D197" t="str">
            <v>Marqueur BIC Velleda 1751 - Pointe biseautée    ROUGE</v>
          </cell>
          <cell r="E197">
            <v>153</v>
          </cell>
          <cell r="F197">
            <v>0.61</v>
          </cell>
        </row>
        <row r="198">
          <cell r="A198">
            <v>174186</v>
          </cell>
          <cell r="B198" t="str">
            <v>22</v>
          </cell>
          <cell r="C198">
            <v>1</v>
          </cell>
          <cell r="D198" t="str">
            <v>Marqueur BIC Velleda 1751 - Pointe biseautée    VERT</v>
          </cell>
          <cell r="E198">
            <v>153</v>
          </cell>
          <cell r="F198">
            <v>0.61</v>
          </cell>
        </row>
        <row r="199">
          <cell r="A199">
            <v>174332</v>
          </cell>
          <cell r="B199" t="str">
            <v>06</v>
          </cell>
          <cell r="C199">
            <v>1</v>
          </cell>
          <cell r="D199" t="str">
            <v>Marqueur pour tableaux blancs PROGRESS - Pointe ogive    BLEU</v>
          </cell>
          <cell r="E199">
            <v>153</v>
          </cell>
          <cell r="F199">
            <v>0.23</v>
          </cell>
        </row>
        <row r="200">
          <cell r="A200">
            <v>174332</v>
          </cell>
          <cell r="B200" t="str">
            <v>17</v>
          </cell>
          <cell r="C200">
            <v>1</v>
          </cell>
          <cell r="D200" t="str">
            <v>Marqueur pour tableaux blancs PROGRESS - Pointe ogive    NOIR</v>
          </cell>
          <cell r="E200">
            <v>153</v>
          </cell>
          <cell r="F200">
            <v>0.23</v>
          </cell>
        </row>
        <row r="201">
          <cell r="A201">
            <v>174332</v>
          </cell>
          <cell r="B201" t="str">
            <v>19</v>
          </cell>
          <cell r="C201">
            <v>1</v>
          </cell>
          <cell r="D201" t="str">
            <v>Marqueur pour tableaux blancs PROGRESS - Pointe ogive    ROUGE</v>
          </cell>
          <cell r="E201">
            <v>153</v>
          </cell>
          <cell r="F201">
            <v>0.23</v>
          </cell>
        </row>
        <row r="202">
          <cell r="A202">
            <v>174332</v>
          </cell>
          <cell r="B202" t="str">
            <v>22</v>
          </cell>
          <cell r="C202">
            <v>1</v>
          </cell>
          <cell r="D202" t="str">
            <v>Marqueur pour tableaux blancs PROGRESS - Pointe ogive    VERT</v>
          </cell>
          <cell r="E202">
            <v>153</v>
          </cell>
          <cell r="F202">
            <v>0.23</v>
          </cell>
        </row>
        <row r="203">
          <cell r="A203">
            <v>174337</v>
          </cell>
          <cell r="B203" t="str">
            <v>06</v>
          </cell>
          <cell r="C203">
            <v>1</v>
          </cell>
          <cell r="D203" t="str">
            <v>Marqueur permanent PROGRESS - Pointe ogive    BLEU</v>
          </cell>
          <cell r="E203">
            <v>155</v>
          </cell>
          <cell r="F203">
            <v>0.17</v>
          </cell>
        </row>
        <row r="204">
          <cell r="A204">
            <v>174337</v>
          </cell>
          <cell r="B204" t="str">
            <v>17</v>
          </cell>
          <cell r="C204">
            <v>1</v>
          </cell>
          <cell r="D204" t="str">
            <v>Marqueur permanent PROGRESS - Pointe ogive    NOIR</v>
          </cell>
          <cell r="E204">
            <v>155</v>
          </cell>
          <cell r="F204">
            <v>0.17</v>
          </cell>
        </row>
        <row r="205">
          <cell r="A205">
            <v>174337</v>
          </cell>
          <cell r="B205" t="str">
            <v>19</v>
          </cell>
          <cell r="C205">
            <v>1</v>
          </cell>
          <cell r="D205" t="str">
            <v>Marqueur permanent PROGRESS - Pointe ogive    ROUGE</v>
          </cell>
          <cell r="E205">
            <v>155</v>
          </cell>
          <cell r="F205">
            <v>0.17</v>
          </cell>
        </row>
        <row r="206">
          <cell r="A206">
            <v>174337</v>
          </cell>
          <cell r="B206" t="str">
            <v>22</v>
          </cell>
          <cell r="C206">
            <v>1</v>
          </cell>
          <cell r="D206" t="str">
            <v>Marqueur permanent PROGRESS - Pointe ogive    VERT</v>
          </cell>
          <cell r="E206">
            <v>155</v>
          </cell>
          <cell r="F206">
            <v>0.17</v>
          </cell>
        </row>
        <row r="207">
          <cell r="A207">
            <v>174140</v>
          </cell>
          <cell r="C207">
            <v>1</v>
          </cell>
          <cell r="D207" t="str">
            <v xml:space="preserve">Marqueur PROGRESS pour tableaux papier - bleu  </v>
          </cell>
          <cell r="E207">
            <v>153</v>
          </cell>
          <cell r="F207">
            <v>0.2</v>
          </cell>
        </row>
        <row r="208">
          <cell r="A208">
            <v>174254</v>
          </cell>
          <cell r="B208" t="str">
            <v>06</v>
          </cell>
          <cell r="C208">
            <v>1</v>
          </cell>
          <cell r="D208" t="str">
            <v>Surligneur PROGRESS    BLEU</v>
          </cell>
          <cell r="E208">
            <v>148</v>
          </cell>
          <cell r="F208">
            <v>0.14000000000000001</v>
          </cell>
        </row>
        <row r="209">
          <cell r="A209">
            <v>174254</v>
          </cell>
          <cell r="B209" t="str">
            <v>15</v>
          </cell>
          <cell r="C209">
            <v>1</v>
          </cell>
          <cell r="D209" t="str">
            <v>Surligneur PROGRESS    JAUNE</v>
          </cell>
          <cell r="E209">
            <v>148</v>
          </cell>
          <cell r="F209">
            <v>0.14000000000000001</v>
          </cell>
        </row>
        <row r="210">
          <cell r="A210">
            <v>174254</v>
          </cell>
          <cell r="B210" t="str">
            <v>18</v>
          </cell>
          <cell r="C210">
            <v>1</v>
          </cell>
          <cell r="D210" t="str">
            <v>Surligneur PROGRESS    ORANGE</v>
          </cell>
          <cell r="E210">
            <v>148</v>
          </cell>
          <cell r="F210">
            <v>0.14000000000000001</v>
          </cell>
        </row>
        <row r="211">
          <cell r="A211">
            <v>174254</v>
          </cell>
          <cell r="B211" t="str">
            <v>20</v>
          </cell>
          <cell r="C211">
            <v>1</v>
          </cell>
          <cell r="D211" t="str">
            <v>Surligneur PROGRESS    ROSE</v>
          </cell>
          <cell r="E211">
            <v>148</v>
          </cell>
          <cell r="F211">
            <v>0.14000000000000001</v>
          </cell>
        </row>
        <row r="212">
          <cell r="A212">
            <v>174254</v>
          </cell>
          <cell r="B212" t="str">
            <v>22</v>
          </cell>
          <cell r="C212">
            <v>1</v>
          </cell>
          <cell r="D212" t="str">
            <v>Surligneur PROGRESS    VERT</v>
          </cell>
          <cell r="E212">
            <v>148</v>
          </cell>
          <cell r="F212">
            <v>0.14000000000000001</v>
          </cell>
        </row>
        <row r="213">
          <cell r="A213">
            <v>142200</v>
          </cell>
          <cell r="C213">
            <v>1</v>
          </cell>
          <cell r="D213" t="str">
            <v xml:space="preserve">Feutre effaceur réécriveur REYNOLDS - 2 usages  </v>
          </cell>
          <cell r="E213">
            <v>158</v>
          </cell>
          <cell r="F213">
            <v>0.48</v>
          </cell>
        </row>
        <row r="214">
          <cell r="A214">
            <v>142214</v>
          </cell>
          <cell r="C214">
            <v>1</v>
          </cell>
          <cell r="D214" t="str">
            <v xml:space="preserve">Flacon correcteur à pinceau - 20 ml  </v>
          </cell>
          <cell r="E214">
            <v>159</v>
          </cell>
          <cell r="F214">
            <v>0.25</v>
          </cell>
        </row>
        <row r="215">
          <cell r="A215">
            <v>142237</v>
          </cell>
          <cell r="C215">
            <v>1</v>
          </cell>
          <cell r="D215" t="str">
            <v xml:space="preserve">Dévidoir PRITT Roller rechargeable - Largeur de bande 4,2 mm  </v>
          </cell>
          <cell r="E215">
            <v>161</v>
          </cell>
          <cell r="F215">
            <v>3.04</v>
          </cell>
        </row>
        <row r="216">
          <cell r="A216">
            <v>142238</v>
          </cell>
          <cell r="C216">
            <v>1</v>
          </cell>
          <cell r="D216" t="str">
            <v xml:space="preserve">Recharge PRITT Roller rechargeable - 4,2 mm  </v>
          </cell>
          <cell r="E216">
            <v>161</v>
          </cell>
          <cell r="F216">
            <v>1.9</v>
          </cell>
        </row>
        <row r="217">
          <cell r="A217">
            <v>178201</v>
          </cell>
          <cell r="C217">
            <v>1</v>
          </cell>
          <cell r="D217" t="str">
            <v xml:space="preserve">Taille-crayon en acier inoxydable/aluminium - 1 usage  </v>
          </cell>
          <cell r="E217">
            <v>144</v>
          </cell>
          <cell r="F217">
            <v>0.08</v>
          </cell>
        </row>
        <row r="218">
          <cell r="A218">
            <v>178202</v>
          </cell>
          <cell r="C218">
            <v>1</v>
          </cell>
          <cell r="D218" t="str">
            <v xml:space="preserve">Taille-crayon en acier inoxydable/aluminium - 2 usages  </v>
          </cell>
          <cell r="E218">
            <v>144</v>
          </cell>
          <cell r="F218">
            <v>0.16</v>
          </cell>
        </row>
        <row r="219">
          <cell r="A219">
            <v>136153</v>
          </cell>
          <cell r="C219">
            <v>1</v>
          </cell>
          <cell r="D219" t="str">
            <v xml:space="preserve">Perforateur 2 trous PROGRESS - 10 feuilles  </v>
          </cell>
          <cell r="E219">
            <v>187</v>
          </cell>
          <cell r="F219">
            <v>0.98</v>
          </cell>
        </row>
        <row r="220">
          <cell r="A220">
            <v>136157</v>
          </cell>
          <cell r="C220">
            <v>1</v>
          </cell>
          <cell r="D220" t="str">
            <v xml:space="preserve">Perforateur 4 trous PROGRESS  </v>
          </cell>
          <cell r="E220">
            <v>186</v>
          </cell>
          <cell r="F220">
            <v>4.25</v>
          </cell>
        </row>
        <row r="221">
          <cell r="A221">
            <v>237024</v>
          </cell>
          <cell r="B221" t="str">
            <v>06</v>
          </cell>
          <cell r="C221">
            <v>1</v>
          </cell>
          <cell r="D221" t="str">
            <v>Pot à crayons    BLEU</v>
          </cell>
          <cell r="E221">
            <v>314</v>
          </cell>
          <cell r="F221">
            <v>0.56000000000000005</v>
          </cell>
        </row>
        <row r="222">
          <cell r="A222">
            <v>237024</v>
          </cell>
          <cell r="B222" t="str">
            <v>13</v>
          </cell>
          <cell r="C222">
            <v>1</v>
          </cell>
          <cell r="D222" t="str">
            <v>Pot à crayons    INCOLORE</v>
          </cell>
          <cell r="E222">
            <v>314</v>
          </cell>
          <cell r="F222">
            <v>0.56000000000000005</v>
          </cell>
        </row>
        <row r="223">
          <cell r="A223">
            <v>237024</v>
          </cell>
          <cell r="B223" t="str">
            <v>17</v>
          </cell>
          <cell r="C223">
            <v>1</v>
          </cell>
          <cell r="D223" t="str">
            <v>Pot à crayons    NOIR</v>
          </cell>
          <cell r="E223">
            <v>314</v>
          </cell>
          <cell r="F223">
            <v>0.56000000000000005</v>
          </cell>
        </row>
        <row r="224">
          <cell r="A224">
            <v>157087</v>
          </cell>
          <cell r="C224">
            <v>100</v>
          </cell>
          <cell r="D224" t="str">
            <v xml:space="preserve">Punaises baïonnette N°2 - Ø 10 mm  </v>
          </cell>
          <cell r="E224">
            <v>178</v>
          </cell>
          <cell r="F224">
            <v>0.3</v>
          </cell>
        </row>
        <row r="225">
          <cell r="A225">
            <v>110115</v>
          </cell>
          <cell r="C225">
            <v>1</v>
          </cell>
          <cell r="D225" t="str">
            <v xml:space="preserve">Etui de pâte adhésive PATAFIX - jaune  </v>
          </cell>
          <cell r="E225">
            <v>169</v>
          </cell>
          <cell r="F225">
            <v>1.64</v>
          </cell>
        </row>
        <row r="226">
          <cell r="A226">
            <v>130337</v>
          </cell>
          <cell r="C226">
            <v>100</v>
          </cell>
          <cell r="D226" t="str">
            <v xml:space="preserve">Trombones acier galvanisé 32 mm  </v>
          </cell>
          <cell r="E226">
            <v>177</v>
          </cell>
          <cell r="F226">
            <v>0.17</v>
          </cell>
        </row>
        <row r="227">
          <cell r="A227">
            <v>296001</v>
          </cell>
          <cell r="B227" t="str">
            <v>15</v>
          </cell>
          <cell r="C227">
            <v>1</v>
          </cell>
          <cell r="D227" t="str">
            <v>Bloc Notes repositionnables PROGRESS 7,6 x 7,6 cm    JAUNE</v>
          </cell>
          <cell r="E227">
            <v>102</v>
          </cell>
          <cell r="F227">
            <v>0.11</v>
          </cell>
        </row>
        <row r="228">
          <cell r="A228">
            <v>296017</v>
          </cell>
          <cell r="C228">
            <v>1</v>
          </cell>
          <cell r="D228" t="str">
            <v xml:space="preserve">Bloc Notes repositionnables recyclés PROGRESS 7,6 x 7,6 cm  </v>
          </cell>
          <cell r="E228">
            <v>103</v>
          </cell>
          <cell r="F228">
            <v>0.18</v>
          </cell>
        </row>
        <row r="229">
          <cell r="A229">
            <v>296000</v>
          </cell>
          <cell r="B229" t="str">
            <v>15</v>
          </cell>
          <cell r="C229">
            <v>12</v>
          </cell>
          <cell r="D229" t="str">
            <v>Blocs Notes repositionnables PROGRESS 3,8 x 5,1 cm    JAUNE</v>
          </cell>
          <cell r="E229">
            <v>102</v>
          </cell>
          <cell r="F229">
            <v>0.72</v>
          </cell>
        </row>
        <row r="230">
          <cell r="A230">
            <v>296016</v>
          </cell>
          <cell r="C230">
            <v>12</v>
          </cell>
          <cell r="D230" t="str">
            <v xml:space="preserve">Blocs Notes repositionnables recyclés  PROGRESS 3,8 x 5,1cm  </v>
          </cell>
          <cell r="E230">
            <v>103</v>
          </cell>
          <cell r="F230">
            <v>1.08</v>
          </cell>
        </row>
        <row r="231">
          <cell r="A231">
            <v>112056</v>
          </cell>
          <cell r="C231">
            <v>1</v>
          </cell>
          <cell r="D231" t="str">
            <v xml:space="preserve">Bâton de colle PROGRESS - 10g  </v>
          </cell>
          <cell r="E231">
            <v>171</v>
          </cell>
          <cell r="F231">
            <v>0.16</v>
          </cell>
        </row>
        <row r="232">
          <cell r="A232">
            <v>112057</v>
          </cell>
          <cell r="C232">
            <v>1</v>
          </cell>
          <cell r="D232" t="str">
            <v xml:space="preserve">Bâton de colle PROGRESS - 20g  </v>
          </cell>
          <cell r="E232">
            <v>171</v>
          </cell>
          <cell r="F232">
            <v>0.23</v>
          </cell>
        </row>
        <row r="233">
          <cell r="A233">
            <v>112044</v>
          </cell>
          <cell r="C233">
            <v>1</v>
          </cell>
          <cell r="D233" t="str">
            <v xml:space="preserve">Tube de colle universelle PROGRESS - 30 ml  </v>
          </cell>
          <cell r="E233">
            <v>170</v>
          </cell>
          <cell r="F233">
            <v>0.33</v>
          </cell>
        </row>
        <row r="234">
          <cell r="A234">
            <v>110044</v>
          </cell>
          <cell r="C234">
            <v>1</v>
          </cell>
          <cell r="D234" t="str">
            <v xml:space="preserve">Adhésif transparent économique - 33 m x 19 mm  </v>
          </cell>
          <cell r="E234">
            <v>164</v>
          </cell>
          <cell r="F234">
            <v>0.17</v>
          </cell>
        </row>
        <row r="235">
          <cell r="A235">
            <v>182009</v>
          </cell>
          <cell r="C235">
            <v>1</v>
          </cell>
          <cell r="D235" t="str">
            <v xml:space="preserve">Compas Stop System  </v>
          </cell>
          <cell r="E235">
            <v>177</v>
          </cell>
          <cell r="F235">
            <v>1.64</v>
          </cell>
        </row>
        <row r="236">
          <cell r="A236">
            <v>182876</v>
          </cell>
          <cell r="C236">
            <v>1</v>
          </cell>
          <cell r="D236" t="str">
            <v xml:space="preserve">Règle de bureau simple PROGRESS - 30 cm  </v>
          </cell>
          <cell r="E236">
            <v>176</v>
          </cell>
          <cell r="F236">
            <v>0.17</v>
          </cell>
        </row>
        <row r="237">
          <cell r="A237">
            <v>182803</v>
          </cell>
          <cell r="C237">
            <v>1</v>
          </cell>
          <cell r="D237" t="str">
            <v xml:space="preserve">Régle de bureau simple PROGRESS - 20 cm  </v>
          </cell>
          <cell r="E237">
            <v>176</v>
          </cell>
          <cell r="F237">
            <v>0.11</v>
          </cell>
        </row>
        <row r="238">
          <cell r="A238">
            <v>183605</v>
          </cell>
          <cell r="C238">
            <v>1</v>
          </cell>
          <cell r="D238" t="str">
            <v xml:space="preserve">Equerre géométrique avec hypothénuse 45°  </v>
          </cell>
          <cell r="E238">
            <v>176</v>
          </cell>
          <cell r="F238">
            <v>0.77</v>
          </cell>
        </row>
        <row r="239">
          <cell r="A239">
            <v>162258</v>
          </cell>
          <cell r="C239">
            <v>1</v>
          </cell>
          <cell r="D239" t="str">
            <v xml:space="preserve">Ciseaux de poche bouts ronds - 13 cm  </v>
          </cell>
          <cell r="E239">
            <v>172</v>
          </cell>
          <cell r="F239">
            <v>0.9</v>
          </cell>
        </row>
        <row r="240">
          <cell r="A240">
            <v>162282</v>
          </cell>
          <cell r="C240">
            <v>1</v>
          </cell>
          <cell r="D240" t="str">
            <v xml:space="preserve">Paire de ciseaux de bureau bouts ronds - 17 cm  </v>
          </cell>
          <cell r="E240">
            <v>174</v>
          </cell>
          <cell r="F240">
            <v>1.35</v>
          </cell>
        </row>
        <row r="241">
          <cell r="A241">
            <v>172337</v>
          </cell>
          <cell r="C241">
            <v>100</v>
          </cell>
          <cell r="D241" t="str">
            <v xml:space="preserve">Craies enrobées blanches pour tableau noir  </v>
          </cell>
          <cell r="E241">
            <v>156</v>
          </cell>
          <cell r="F241">
            <v>2.76</v>
          </cell>
        </row>
        <row r="242">
          <cell r="A242">
            <v>172338</v>
          </cell>
          <cell r="C242">
            <v>100</v>
          </cell>
          <cell r="D242" t="str">
            <v xml:space="preserve">Craies enrobées pour tableau noir - coloris assortis  </v>
          </cell>
          <cell r="E242">
            <v>156</v>
          </cell>
          <cell r="F242">
            <v>4.99</v>
          </cell>
        </row>
        <row r="243">
          <cell r="A243">
            <v>223554</v>
          </cell>
          <cell r="C243">
            <v>500</v>
          </cell>
          <cell r="D243" t="str">
            <v xml:space="preserve">Enveloppes autocollantes 114x162 mm  </v>
          </cell>
          <cell r="E243">
            <v>76</v>
          </cell>
          <cell r="F243">
            <v>6.16</v>
          </cell>
        </row>
        <row r="244">
          <cell r="A244">
            <v>223561</v>
          </cell>
          <cell r="C244">
            <v>500</v>
          </cell>
          <cell r="D244" t="str">
            <v xml:space="preserve">Enveloppes autocollantes 110x220 mm sans fenêtre  </v>
          </cell>
          <cell r="E244">
            <v>76</v>
          </cell>
          <cell r="F244">
            <v>6.16</v>
          </cell>
        </row>
        <row r="245">
          <cell r="A245">
            <v>223521</v>
          </cell>
          <cell r="C245">
            <v>500</v>
          </cell>
          <cell r="D245" t="str">
            <v xml:space="preserve">Enveloppes autocollantes 110x220 mm avec fenêtre 45x100 mm  </v>
          </cell>
          <cell r="E245">
            <v>76</v>
          </cell>
          <cell r="F245">
            <v>6.92</v>
          </cell>
        </row>
        <row r="246">
          <cell r="A246">
            <v>223633</v>
          </cell>
          <cell r="C246">
            <v>500</v>
          </cell>
          <cell r="D246" t="str">
            <v xml:space="preserve">Pochettes autocollantes 162x229 mm  </v>
          </cell>
          <cell r="E246">
            <v>81</v>
          </cell>
          <cell r="F246">
            <v>8.84</v>
          </cell>
        </row>
        <row r="247">
          <cell r="A247">
            <v>223588</v>
          </cell>
          <cell r="C247">
            <v>250</v>
          </cell>
          <cell r="D247" t="str">
            <v xml:space="preserve">Pochettes autocollantes 260x330 mm  </v>
          </cell>
          <cell r="E247">
            <v>81</v>
          </cell>
          <cell r="F247">
            <v>10.48</v>
          </cell>
        </row>
        <row r="248">
          <cell r="A248">
            <v>223635</v>
          </cell>
          <cell r="C248">
            <v>250</v>
          </cell>
          <cell r="D248" t="str">
            <v xml:space="preserve">Pochettes autocollantes 229x324 mm  </v>
          </cell>
          <cell r="E248">
            <v>81</v>
          </cell>
          <cell r="F248">
            <v>7.39</v>
          </cell>
        </row>
        <row r="249">
          <cell r="A249">
            <v>223563</v>
          </cell>
          <cell r="C249">
            <v>500</v>
          </cell>
          <cell r="D249" t="str">
            <v xml:space="preserve">Enveloppes bande siliconée 110x220 mm sans fenêtre  </v>
          </cell>
          <cell r="E249">
            <v>76</v>
          </cell>
          <cell r="F249">
            <v>6.63</v>
          </cell>
        </row>
        <row r="250">
          <cell r="A250">
            <v>223630</v>
          </cell>
          <cell r="C250">
            <v>500</v>
          </cell>
          <cell r="D250" t="str">
            <v xml:space="preserve">Pochettes économiques bande siliconée 162x229 mm  </v>
          </cell>
          <cell r="E250">
            <v>81</v>
          </cell>
          <cell r="F250">
            <v>9.2200000000000006</v>
          </cell>
        </row>
        <row r="251">
          <cell r="A251">
            <v>223632</v>
          </cell>
          <cell r="C251">
            <v>250</v>
          </cell>
          <cell r="D251" t="str">
            <v xml:space="preserve">Pochettes bande siliconée 229x324 mm  </v>
          </cell>
          <cell r="E251">
            <v>81</v>
          </cell>
          <cell r="F251">
            <v>7.7</v>
          </cell>
        </row>
        <row r="252">
          <cell r="A252">
            <v>223727</v>
          </cell>
          <cell r="C252">
            <v>500</v>
          </cell>
          <cell r="D252" t="str">
            <v xml:space="preserve">Enveloppes 75g bande siliconée 110x220 mm  </v>
          </cell>
          <cell r="E252">
            <v>77</v>
          </cell>
          <cell r="F252">
            <v>7.42</v>
          </cell>
        </row>
        <row r="253">
          <cell r="A253">
            <v>223006</v>
          </cell>
          <cell r="C253">
            <v>500</v>
          </cell>
          <cell r="D253" t="str">
            <v xml:space="preserve">Enveloppes recyclées 80g autocollantes 110x220 mm  </v>
          </cell>
          <cell r="E253">
            <v>77</v>
          </cell>
          <cell r="F253">
            <v>10.06</v>
          </cell>
        </row>
        <row r="254">
          <cell r="A254">
            <v>246342</v>
          </cell>
          <cell r="C254">
            <v>1</v>
          </cell>
          <cell r="D254" t="str">
            <v xml:space="preserve">Boîte de 1400 étiquettes coins ronds L99,1 x H38,1 mm  </v>
          </cell>
          <cell r="E254">
            <v>88</v>
          </cell>
          <cell r="F254">
            <v>3.89</v>
          </cell>
        </row>
        <row r="255">
          <cell r="A255">
            <v>246343</v>
          </cell>
          <cell r="C255">
            <v>1</v>
          </cell>
          <cell r="D255" t="str">
            <v xml:space="preserve">Boîte de 800 étiquettes coins ronds L99,1 x H67,7 mm  </v>
          </cell>
          <cell r="E255">
            <v>88</v>
          </cell>
          <cell r="F255">
            <v>3.89</v>
          </cell>
        </row>
        <row r="256">
          <cell r="A256">
            <v>494161</v>
          </cell>
          <cell r="C256">
            <v>1</v>
          </cell>
          <cell r="D256" t="str">
            <v xml:space="preserve">Clé USB EMTEC C250 2 Go  </v>
          </cell>
          <cell r="E256">
            <v>0</v>
          </cell>
          <cell r="F256">
            <v>7.91</v>
          </cell>
        </row>
        <row r="257">
          <cell r="A257">
            <v>494160</v>
          </cell>
          <cell r="C257">
            <v>1</v>
          </cell>
          <cell r="D257" t="str">
            <v xml:space="preserve">Clé USB EMTEC C250 4 Go  </v>
          </cell>
          <cell r="E257">
            <v>0</v>
          </cell>
          <cell r="F257">
            <v>9.6999999999999993</v>
          </cell>
        </row>
        <row r="258">
          <cell r="A258">
            <v>494164</v>
          </cell>
          <cell r="C258">
            <v>1</v>
          </cell>
          <cell r="D258" t="str">
            <v xml:space="preserve">Clé USB EMTEC C250 8 Go  </v>
          </cell>
          <cell r="E258">
            <v>0</v>
          </cell>
          <cell r="F258">
            <v>17.13</v>
          </cell>
        </row>
        <row r="259">
          <cell r="A259">
            <v>494174</v>
          </cell>
          <cell r="C259">
            <v>1</v>
          </cell>
          <cell r="D259" t="str">
            <v xml:space="preserve">Clé USB EMTEC C250 16 Go  </v>
          </cell>
          <cell r="E259">
            <v>0</v>
          </cell>
          <cell r="F259">
            <v>32.03</v>
          </cell>
        </row>
        <row r="260">
          <cell r="A260">
            <v>494178</v>
          </cell>
          <cell r="C260">
            <v>1</v>
          </cell>
          <cell r="D260" t="str">
            <v xml:space="preserve">Clé USB EMTEC C250 32 Go  </v>
          </cell>
          <cell r="E260">
            <v>0</v>
          </cell>
          <cell r="F260">
            <v>56.48</v>
          </cell>
        </row>
        <row r="261">
          <cell r="A261">
            <v>174241</v>
          </cell>
          <cell r="B261" t="str">
            <v>06</v>
          </cell>
          <cell r="C261">
            <v>1</v>
          </cell>
          <cell r="D261" t="str">
            <v>Feutre PROGRESS - Ecriture fine    BLEU</v>
          </cell>
          <cell r="E261">
            <v>142</v>
          </cell>
          <cell r="F261">
            <v>0.16</v>
          </cell>
        </row>
        <row r="262">
          <cell r="A262">
            <v>174241</v>
          </cell>
          <cell r="B262" t="str">
            <v>17</v>
          </cell>
          <cell r="C262">
            <v>1</v>
          </cell>
          <cell r="D262" t="str">
            <v>Feutre PROGRESS - Ecriture fine    NOIR</v>
          </cell>
          <cell r="E262">
            <v>142</v>
          </cell>
          <cell r="F262">
            <v>0.16</v>
          </cell>
        </row>
        <row r="263">
          <cell r="A263">
            <v>174241</v>
          </cell>
          <cell r="B263" t="str">
            <v>19</v>
          </cell>
          <cell r="C263">
            <v>1</v>
          </cell>
          <cell r="D263" t="str">
            <v>Feutre PROGRESS - Ecriture fine    ROUGE</v>
          </cell>
          <cell r="E263">
            <v>142</v>
          </cell>
          <cell r="F263">
            <v>0.16</v>
          </cell>
        </row>
        <row r="264">
          <cell r="A264">
            <v>174241</v>
          </cell>
          <cell r="B264" t="str">
            <v>22</v>
          </cell>
          <cell r="C264">
            <v>1</v>
          </cell>
          <cell r="D264" t="str">
            <v>Feutre PROGRESS - Ecriture fine    VERT</v>
          </cell>
          <cell r="E264">
            <v>142</v>
          </cell>
          <cell r="F264">
            <v>0.16</v>
          </cell>
        </row>
        <row r="265">
          <cell r="A265">
            <v>158133</v>
          </cell>
          <cell r="C265">
            <v>1</v>
          </cell>
          <cell r="D265" t="str">
            <v xml:space="preserve">Brosse PROGRESS  </v>
          </cell>
          <cell r="E265">
            <v>276</v>
          </cell>
          <cell r="F265">
            <v>14.36</v>
          </cell>
        </row>
        <row r="266">
          <cell r="A266">
            <v>142244</v>
          </cell>
          <cell r="C266">
            <v>1</v>
          </cell>
          <cell r="D266" t="str">
            <v xml:space="preserve">Roller de correction PROGRESS - Largeur de bande 5 mm  </v>
          </cell>
          <cell r="E266">
            <v>161</v>
          </cell>
          <cell r="F266">
            <v>0.32</v>
          </cell>
        </row>
        <row r="267">
          <cell r="A267">
            <v>246341</v>
          </cell>
          <cell r="C267">
            <v>1</v>
          </cell>
          <cell r="D267" t="str">
            <v xml:space="preserve">Boîte de 1600 étiquettes coins ronds L99,1 x H33,9 mm  </v>
          </cell>
          <cell r="E267">
            <v>88</v>
          </cell>
          <cell r="F267">
            <v>4.13</v>
          </cell>
        </row>
        <row r="268">
          <cell r="A268">
            <v>174511</v>
          </cell>
          <cell r="C268">
            <v>1</v>
          </cell>
          <cell r="D268" t="str">
            <v xml:space="preserve">Marqueur PILOT V-Board Master Begreen - Pointe ogive - bleu  </v>
          </cell>
          <cell r="E268">
            <v>152</v>
          </cell>
          <cell r="F268">
            <v>1.1599999999999999</v>
          </cell>
        </row>
        <row r="269">
          <cell r="A269">
            <v>174512</v>
          </cell>
          <cell r="C269">
            <v>1</v>
          </cell>
          <cell r="D269" t="str">
            <v xml:space="preserve">Marqueur PILOT V-Board Master Begreen - Pointe ogive - noir  </v>
          </cell>
          <cell r="E269">
            <v>152</v>
          </cell>
          <cell r="F269">
            <v>1.1599999999999999</v>
          </cell>
        </row>
        <row r="270">
          <cell r="A270">
            <v>174513</v>
          </cell>
          <cell r="C270">
            <v>1</v>
          </cell>
          <cell r="D270" t="str">
            <v xml:space="preserve">Marqueur PILOT V-Board Master Begreen - Pointe ogive - rouge  </v>
          </cell>
          <cell r="E270">
            <v>152</v>
          </cell>
          <cell r="F270">
            <v>1.1599999999999999</v>
          </cell>
        </row>
        <row r="271">
          <cell r="A271">
            <v>174515</v>
          </cell>
          <cell r="C271">
            <v>1</v>
          </cell>
          <cell r="D271" t="str">
            <v xml:space="preserve">Recharge pour PILOT V-Board Master Begreen - Pointe ogive - bleu  </v>
          </cell>
          <cell r="E271">
            <v>152</v>
          </cell>
          <cell r="F271">
            <v>0.8</v>
          </cell>
        </row>
        <row r="272">
          <cell r="A272">
            <v>174516</v>
          </cell>
          <cell r="C272">
            <v>1</v>
          </cell>
          <cell r="D272" t="str">
            <v xml:space="preserve">Recharge pour PILOT V-Board Master Begreen - Pointe ogive - noir  </v>
          </cell>
          <cell r="E272">
            <v>152</v>
          </cell>
          <cell r="F272">
            <v>0.8</v>
          </cell>
        </row>
        <row r="273">
          <cell r="A273">
            <v>174517</v>
          </cell>
          <cell r="C273">
            <v>1</v>
          </cell>
          <cell r="D273" t="str">
            <v xml:space="preserve">Recharge pour PILOT V-Board Master Begreen - Pointe ogive - rouge  </v>
          </cell>
          <cell r="E273">
            <v>152</v>
          </cell>
          <cell r="F273">
            <v>0.8</v>
          </cell>
        </row>
        <row r="274">
          <cell r="A274">
            <v>172482</v>
          </cell>
          <cell r="C274">
            <v>1</v>
          </cell>
          <cell r="D274" t="str">
            <v xml:space="preserve">Stylo bille gel PILOT G1 grip 0.7 mm - bleu  </v>
          </cell>
          <cell r="E274">
            <v>130</v>
          </cell>
          <cell r="F274">
            <v>0.86</v>
          </cell>
        </row>
        <row r="275">
          <cell r="A275">
            <v>172483</v>
          </cell>
          <cell r="C275">
            <v>1</v>
          </cell>
          <cell r="D275" t="str">
            <v xml:space="preserve">Stylo bille gel PILOT G1 grip 0.7 mm - noir  </v>
          </cell>
          <cell r="E275">
            <v>130</v>
          </cell>
          <cell r="F275">
            <v>0.86</v>
          </cell>
        </row>
        <row r="276">
          <cell r="A276">
            <v>172484</v>
          </cell>
          <cell r="C276">
            <v>1</v>
          </cell>
          <cell r="D276" t="str">
            <v xml:space="preserve">Stylo bille gel PILOT G1 grip 0.7 mm -rouge  </v>
          </cell>
          <cell r="E276">
            <v>130</v>
          </cell>
          <cell r="F276">
            <v>0.86</v>
          </cell>
        </row>
        <row r="277">
          <cell r="A277">
            <v>294910</v>
          </cell>
          <cell r="C277">
            <v>5</v>
          </cell>
          <cell r="D277" t="str">
            <v xml:space="preserve">Ramettes papier blanc GREEN 70 A3 - 70g  </v>
          </cell>
          <cell r="E277">
            <v>55</v>
          </cell>
          <cell r="F277">
            <v>25.81</v>
          </cell>
        </row>
        <row r="278">
          <cell r="A278">
            <v>174193</v>
          </cell>
          <cell r="B278" t="str">
            <v>06</v>
          </cell>
          <cell r="C278">
            <v>1</v>
          </cell>
          <cell r="D278" t="str">
            <v>Marqueurs PENTEL Maxiflo - Pointe ogive    BLEU</v>
          </cell>
          <cell r="E278">
            <v>152</v>
          </cell>
          <cell r="F278">
            <v>1.18</v>
          </cell>
        </row>
        <row r="279">
          <cell r="A279">
            <v>174193</v>
          </cell>
          <cell r="B279" t="str">
            <v>17</v>
          </cell>
          <cell r="C279">
            <v>1</v>
          </cell>
          <cell r="D279" t="str">
            <v>Marqueurs PENTEL Maxiflo - Pointe ogive    NOIR</v>
          </cell>
          <cell r="E279">
            <v>152</v>
          </cell>
          <cell r="F279">
            <v>0</v>
          </cell>
        </row>
        <row r="280">
          <cell r="A280">
            <v>174193</v>
          </cell>
          <cell r="B280" t="str">
            <v>19</v>
          </cell>
          <cell r="C280">
            <v>1</v>
          </cell>
          <cell r="D280" t="str">
            <v>Marqueurs PENTEL Maxiflo - Pointe ogive    ROUGE</v>
          </cell>
          <cell r="E280">
            <v>152</v>
          </cell>
          <cell r="F280">
            <v>0</v>
          </cell>
        </row>
        <row r="281">
          <cell r="A281">
            <v>174193</v>
          </cell>
          <cell r="B281" t="str">
            <v>22</v>
          </cell>
          <cell r="C281">
            <v>1</v>
          </cell>
          <cell r="D281" t="str">
            <v>Marqueurs PENTEL Maxiflo - Pointe ogive    VERT</v>
          </cell>
          <cell r="E281">
            <v>152</v>
          </cell>
          <cell r="F281">
            <v>0</v>
          </cell>
        </row>
        <row r="282">
          <cell r="A282">
            <v>174194</v>
          </cell>
          <cell r="C282">
            <v>4</v>
          </cell>
          <cell r="D282" t="str">
            <v xml:space="preserve">Marqueurs PENTEL Maxiflo - Pointe ogive  </v>
          </cell>
          <cell r="E282">
            <v>152</v>
          </cell>
          <cell r="F282">
            <v>5.41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ICHIER DE TRAVAIL"/>
      <sheetName val="IMPACT CA CLIENT"/>
      <sheetName val="COMM CLIENT"/>
    </sheetNames>
    <sheetDataSet>
      <sheetData sheetId="0">
        <row r="10055">
          <cell r="G10055">
            <v>390963</v>
          </cell>
          <cell r="H10055" t="str">
            <v>CONTAINER A PEDALE 45L TECHLINE BLANC AVEC COUVERCLE BLANC</v>
          </cell>
          <cell r="I10055">
            <v>100099</v>
          </cell>
          <cell r="J10055" t="str">
            <v>100099-JVD</v>
          </cell>
          <cell r="K10055" t="str">
            <v>899739T02</v>
          </cell>
          <cell r="L10055" t="str">
            <v>CAE</v>
          </cell>
          <cell r="M10055" t="str">
            <v>20</v>
          </cell>
          <cell r="N10055">
            <v>65.760000000000005</v>
          </cell>
          <cell r="O10055">
            <v>65.760000000000005</v>
          </cell>
          <cell r="P10055">
            <v>0</v>
          </cell>
          <cell r="Q10055">
            <v>65.760000000000005</v>
          </cell>
          <cell r="R10055" t="str">
            <v xml:space="preserve">202544 </v>
          </cell>
          <cell r="S10055" t="str">
            <v xml:space="preserve">GAEL 22 29 HORS MARCHE 2023             </v>
          </cell>
          <cell r="T10055" t="str">
            <v>20</v>
          </cell>
          <cell r="U10055">
            <v>20231231</v>
          </cell>
          <cell r="V10055">
            <v>20231231</v>
          </cell>
          <cell r="W10055" t="str">
            <v>NA1</v>
          </cell>
          <cell r="X10055" t="str">
            <v>A06</v>
          </cell>
          <cell r="Y10055">
            <v>1</v>
          </cell>
          <cell r="Z10055">
            <v>31.686</v>
          </cell>
          <cell r="AA10055">
            <v>65.760000000000005</v>
          </cell>
          <cell r="AB10055">
            <v>34.074000000000005</v>
          </cell>
          <cell r="AC10055">
            <v>0.51815693430656939</v>
          </cell>
          <cell r="AF10055">
            <v>0.51815693430656939</v>
          </cell>
          <cell r="AJ10055">
            <v>0</v>
          </cell>
          <cell r="AK10055">
            <v>31.686</v>
          </cell>
          <cell r="AL10055">
            <v>65.760000000000005</v>
          </cell>
        </row>
        <row r="10056">
          <cell r="G10056">
            <v>117796</v>
          </cell>
          <cell r="H10056" t="str">
            <v>DETERGENT TOUS SOLS ECOLABEL ENZYPIN 1L</v>
          </cell>
          <cell r="I10056">
            <v>10220</v>
          </cell>
          <cell r="J10056" t="str">
            <v>10220-ACTION PIN</v>
          </cell>
          <cell r="K10056" t="str">
            <v>5321</v>
          </cell>
          <cell r="L10056" t="str">
            <v>CAE</v>
          </cell>
          <cell r="M10056" t="str">
            <v>20</v>
          </cell>
          <cell r="N10056">
            <v>4.12</v>
          </cell>
          <cell r="O10056">
            <v>4.12</v>
          </cell>
          <cell r="P10056">
            <v>0</v>
          </cell>
          <cell r="Q10056">
            <v>4.12</v>
          </cell>
          <cell r="R10056" t="str">
            <v xml:space="preserve">203981 </v>
          </cell>
          <cell r="S10056" t="str">
            <v xml:space="preserve">GAEL 22 29 CATALOGUE 1ER JUILLET        </v>
          </cell>
          <cell r="T10056" t="str">
            <v>20</v>
          </cell>
          <cell r="U10056">
            <v>20231231</v>
          </cell>
          <cell r="V10056">
            <v>20231231</v>
          </cell>
          <cell r="W10056" t="str">
            <v>NA1</v>
          </cell>
          <cell r="X10056" t="str">
            <v>A06</v>
          </cell>
          <cell r="Y10056">
            <v>0</v>
          </cell>
          <cell r="Z10056">
            <v>2.7269999999999999</v>
          </cell>
          <cell r="AA10056">
            <v>4.12</v>
          </cell>
          <cell r="AB10056">
            <v>1.3930000000000002</v>
          </cell>
          <cell r="AC10056">
            <v>0.3381067961165049</v>
          </cell>
          <cell r="AF10056">
            <v>0.3381067961165049</v>
          </cell>
          <cell r="AJ10056">
            <v>0</v>
          </cell>
          <cell r="AK10056">
            <v>2.7269999999999999</v>
          </cell>
          <cell r="AL10056">
            <v>4.12</v>
          </cell>
        </row>
        <row r="10057">
          <cell r="G10057">
            <v>117797</v>
          </cell>
          <cell r="H10057" t="str">
            <v>DETERGENT SOLS ET MULTI SURFACES ECOLABEL ENZYPIN 5L</v>
          </cell>
          <cell r="I10057">
            <v>10220</v>
          </cell>
          <cell r="J10057" t="str">
            <v>10220-ACTION PIN</v>
          </cell>
          <cell r="K10057" t="str">
            <v>5322</v>
          </cell>
          <cell r="L10057" t="str">
            <v>CAE</v>
          </cell>
          <cell r="M10057" t="str">
            <v>20</v>
          </cell>
          <cell r="N10057">
            <v>13.19</v>
          </cell>
          <cell r="O10057">
            <v>13.19</v>
          </cell>
          <cell r="P10057">
            <v>0</v>
          </cell>
          <cell r="Q10057">
            <v>13.19</v>
          </cell>
          <cell r="R10057" t="str">
            <v xml:space="preserve">203981 </v>
          </cell>
          <cell r="S10057" t="str">
            <v xml:space="preserve">GAEL 22 29 CATALOGUE 1ER JUILLET        </v>
          </cell>
          <cell r="T10057" t="str">
            <v>20</v>
          </cell>
          <cell r="U10057">
            <v>20231231</v>
          </cell>
          <cell r="V10057">
            <v>20231231</v>
          </cell>
          <cell r="W10057" t="str">
            <v>NA1</v>
          </cell>
          <cell r="X10057" t="str">
            <v>A06</v>
          </cell>
          <cell r="Y10057">
            <v>36</v>
          </cell>
          <cell r="Z10057">
            <v>8.6850000000000005</v>
          </cell>
          <cell r="AA10057">
            <v>13.19</v>
          </cell>
          <cell r="AB10057">
            <v>4.504999999999999</v>
          </cell>
          <cell r="AC10057">
            <v>0.34154662623199389</v>
          </cell>
          <cell r="AF10057">
            <v>0.34154662623199389</v>
          </cell>
          <cell r="AJ10057">
            <v>0</v>
          </cell>
          <cell r="AK10057">
            <v>8.6850000000000005</v>
          </cell>
          <cell r="AL10057">
            <v>13.19</v>
          </cell>
        </row>
        <row r="10058">
          <cell r="G10058">
            <v>142301</v>
          </cell>
          <cell r="H10058" t="str">
            <v>DETERGENT DESINFECTANT MULTI-SURFACES BACTOPIN PLUS 750ML</v>
          </cell>
          <cell r="I10058">
            <v>10220</v>
          </cell>
          <cell r="J10058" t="str">
            <v>10220-ACTION PIN</v>
          </cell>
          <cell r="K10058" t="str">
            <v>3816</v>
          </cell>
          <cell r="L10058" t="str">
            <v>CAE</v>
          </cell>
          <cell r="M10058" t="str">
            <v>20</v>
          </cell>
          <cell r="N10058">
            <v>5.0599999999999996</v>
          </cell>
          <cell r="O10058">
            <v>5.0599999999999996</v>
          </cell>
          <cell r="P10058">
            <v>0</v>
          </cell>
          <cell r="Q10058">
            <v>5.0599999999999996</v>
          </cell>
          <cell r="R10058" t="str">
            <v xml:space="preserve">203981 </v>
          </cell>
          <cell r="S10058" t="str">
            <v xml:space="preserve">GAEL 22 29 CATALOGUE 1ER JUILLET        </v>
          </cell>
          <cell r="T10058" t="str">
            <v>20</v>
          </cell>
          <cell r="U10058">
            <v>20231231</v>
          </cell>
          <cell r="V10058">
            <v>20231231</v>
          </cell>
          <cell r="W10058" t="str">
            <v>NA1</v>
          </cell>
          <cell r="X10058" t="str">
            <v>A06</v>
          </cell>
          <cell r="Y10058">
            <v>195</v>
          </cell>
          <cell r="Z10058">
            <v>3.62</v>
          </cell>
          <cell r="AA10058">
            <v>5.0599999999999996</v>
          </cell>
          <cell r="AB10058">
            <v>1.4399999999999995</v>
          </cell>
          <cell r="AC10058">
            <v>0.28458498023715406</v>
          </cell>
          <cell r="AF10058">
            <v>0.28458498023715406</v>
          </cell>
          <cell r="AJ10058">
            <v>0</v>
          </cell>
          <cell r="AK10058">
            <v>3.62</v>
          </cell>
          <cell r="AL10058">
            <v>5.0599999999999996</v>
          </cell>
        </row>
        <row r="10059">
          <cell r="G10059">
            <v>160502</v>
          </cell>
          <cell r="H10059" t="str">
            <v>DETERGENT DESINFECTANT MULTI-SURFACES BACTOPIN PLUS PAE 5L</v>
          </cell>
          <cell r="I10059">
            <v>10220</v>
          </cell>
          <cell r="J10059" t="str">
            <v>10220-ACTION PIN</v>
          </cell>
          <cell r="K10059" t="str">
            <v>3820</v>
          </cell>
          <cell r="L10059" t="str">
            <v>CAE</v>
          </cell>
          <cell r="M10059" t="str">
            <v>20</v>
          </cell>
          <cell r="N10059">
            <v>33.15</v>
          </cell>
          <cell r="O10059">
            <v>33.15</v>
          </cell>
          <cell r="P10059">
            <v>0</v>
          </cell>
          <cell r="Q10059">
            <v>33.15</v>
          </cell>
          <cell r="R10059" t="str">
            <v xml:space="preserve">203981 </v>
          </cell>
          <cell r="S10059" t="str">
            <v xml:space="preserve">GAEL 22 29 CATALOGUE 1ER JUILLET        </v>
          </cell>
          <cell r="T10059" t="str">
            <v>20</v>
          </cell>
          <cell r="U10059">
            <v>20231231</v>
          </cell>
          <cell r="V10059">
            <v>20231231</v>
          </cell>
          <cell r="W10059" t="str">
            <v>NA1</v>
          </cell>
          <cell r="X10059" t="str">
            <v>A06</v>
          </cell>
          <cell r="Y10059">
            <v>46</v>
          </cell>
          <cell r="Z10059">
            <v>21.678999999999998</v>
          </cell>
          <cell r="AA10059">
            <v>33.15</v>
          </cell>
          <cell r="AB10059">
            <v>11.471</v>
          </cell>
          <cell r="AC10059">
            <v>0.34603318250377074</v>
          </cell>
          <cell r="AF10059">
            <v>0.34603318250377074</v>
          </cell>
          <cell r="AJ10059">
            <v>0</v>
          </cell>
          <cell r="AK10059">
            <v>21.678999999999998</v>
          </cell>
          <cell r="AL10059">
            <v>33.15</v>
          </cell>
        </row>
        <row r="10060">
          <cell r="G10060">
            <v>113826</v>
          </cell>
          <cell r="H10060" t="str">
            <v>PAPIER TOILETTE PQT 250F HOSTESS BLANC  2PLIS X32</v>
          </cell>
          <cell r="I10060">
            <v>110324</v>
          </cell>
          <cell r="J10060" t="str">
            <v>110324-KIMBERLY CLARK</v>
          </cell>
          <cell r="K10060" t="str">
            <v>8035</v>
          </cell>
          <cell r="L10060" t="str">
            <v>OF</v>
          </cell>
          <cell r="M10060" t="str">
            <v>20</v>
          </cell>
          <cell r="N10060">
            <v>67.27</v>
          </cell>
          <cell r="O10060">
            <v>67.27</v>
          </cell>
          <cell r="P10060">
            <v>0</v>
          </cell>
          <cell r="Q10060">
            <v>67.27</v>
          </cell>
          <cell r="R10060" t="str">
            <v xml:space="preserve">203981 </v>
          </cell>
          <cell r="S10060" t="str">
            <v xml:space="preserve">GAEL 22 29 CATALOGUE 1ER JUILLET        </v>
          </cell>
          <cell r="T10060" t="str">
            <v>20</v>
          </cell>
          <cell r="U10060">
            <v>20231231</v>
          </cell>
          <cell r="V10060">
            <v>20231231</v>
          </cell>
          <cell r="W10060" t="str">
            <v>NA1</v>
          </cell>
          <cell r="X10060" t="str">
            <v>A06</v>
          </cell>
          <cell r="Y10060">
            <v>42</v>
          </cell>
          <cell r="Z10060">
            <v>30.22</v>
          </cell>
          <cell r="AA10060">
            <v>67.27</v>
          </cell>
          <cell r="AB10060">
            <v>37.049999999999997</v>
          </cell>
          <cell r="AC10060">
            <v>0.55076557157722605</v>
          </cell>
          <cell r="AF10060">
            <v>0.55076557157722605</v>
          </cell>
          <cell r="AJ10060">
            <v>0</v>
          </cell>
          <cell r="AK10060">
            <v>30.22</v>
          </cell>
          <cell r="AL10060">
            <v>67.27</v>
          </cell>
        </row>
        <row r="10061">
          <cell r="G10061">
            <v>125150</v>
          </cell>
          <cell r="H10061" t="str">
            <v>EM ROULEAU AIRFLEX SCOTT SLIMROLL 165M BLANC CX6</v>
          </cell>
          <cell r="I10061">
            <v>110324</v>
          </cell>
          <cell r="J10061" t="str">
            <v>110324-KIMBERLY CLARK</v>
          </cell>
          <cell r="K10061" t="str">
            <v>6657</v>
          </cell>
          <cell r="L10061" t="str">
            <v>CAE</v>
          </cell>
          <cell r="M10061" t="str">
            <v>20</v>
          </cell>
          <cell r="N10061">
            <v>68.12</v>
          </cell>
          <cell r="O10061">
            <v>68.12</v>
          </cell>
          <cell r="P10061">
            <v>0</v>
          </cell>
          <cell r="Q10061">
            <v>68.12</v>
          </cell>
          <cell r="R10061" t="str">
            <v xml:space="preserve">203981 </v>
          </cell>
          <cell r="S10061" t="str">
            <v xml:space="preserve">GAEL 22 29 CATALOGUE 1ER JUILLET        </v>
          </cell>
          <cell r="T10061" t="str">
            <v>20</v>
          </cell>
          <cell r="U10061">
            <v>20231231</v>
          </cell>
          <cell r="V10061">
            <v>20231231</v>
          </cell>
          <cell r="W10061" t="str">
            <v>NA1</v>
          </cell>
          <cell r="X10061" t="str">
            <v>A06</v>
          </cell>
          <cell r="Y10061">
            <v>86</v>
          </cell>
          <cell r="Z10061">
            <v>41.34</v>
          </cell>
          <cell r="AA10061">
            <v>68.12</v>
          </cell>
          <cell r="AB10061">
            <v>26.78</v>
          </cell>
          <cell r="AC10061">
            <v>0.3931297709923664</v>
          </cell>
          <cell r="AF10061">
            <v>0.3931297709923664</v>
          </cell>
          <cell r="AJ10061">
            <v>-9.9903241412675425E-2</v>
          </cell>
          <cell r="AK10061">
            <v>37.21</v>
          </cell>
          <cell r="AL10061">
            <v>61.314591194968557</v>
          </cell>
        </row>
        <row r="10062">
          <cell r="G10062">
            <v>133610</v>
          </cell>
          <cell r="H10062" t="str">
            <v>EM ROULEAU SCOTT XL 354M BLANC 1PLI CX6</v>
          </cell>
          <cell r="I10062">
            <v>110324</v>
          </cell>
          <cell r="J10062" t="str">
            <v>110324-KIMBERLY CLARK</v>
          </cell>
          <cell r="K10062" t="str">
            <v>6687</v>
          </cell>
          <cell r="L10062" t="str">
            <v>OF</v>
          </cell>
          <cell r="M10062" t="str">
            <v>20</v>
          </cell>
          <cell r="N10062">
            <v>156.30000000000001</v>
          </cell>
          <cell r="O10062">
            <v>156.30000000000001</v>
          </cell>
          <cell r="P10062">
            <v>0</v>
          </cell>
          <cell r="Q10062">
            <v>156.30000000000001</v>
          </cell>
          <cell r="R10062" t="str">
            <v xml:space="preserve">203981 </v>
          </cell>
          <cell r="S10062" t="str">
            <v xml:space="preserve">GAEL 22 29 CATALOGUE 1ER JUILLET        </v>
          </cell>
          <cell r="T10062" t="str">
            <v>20</v>
          </cell>
          <cell r="U10062">
            <v>20231231</v>
          </cell>
          <cell r="V10062">
            <v>20231231</v>
          </cell>
          <cell r="W10062" t="str">
            <v>NA1</v>
          </cell>
          <cell r="X10062" t="str">
            <v>A06</v>
          </cell>
          <cell r="Y10062">
            <v>34</v>
          </cell>
          <cell r="Z10062">
            <v>91.86</v>
          </cell>
          <cell r="AA10062">
            <v>156.30000000000001</v>
          </cell>
          <cell r="AB10062">
            <v>64.440000000000012</v>
          </cell>
          <cell r="AC10062">
            <v>0.41228406909788873</v>
          </cell>
          <cell r="AF10062">
            <v>0.41228406909788873</v>
          </cell>
          <cell r="AJ10062">
            <v>-0.10004354452427605</v>
          </cell>
          <cell r="AK10062">
            <v>82.67</v>
          </cell>
          <cell r="AL10062">
            <v>140.66319399085566</v>
          </cell>
        </row>
        <row r="10063">
          <cell r="G10063">
            <v>152499</v>
          </cell>
          <cell r="H10063" t="str">
            <v>EM ROULEAU AIRFLEX SCOTT 304M BLANC CX6</v>
          </cell>
          <cell r="I10063">
            <v>110324</v>
          </cell>
          <cell r="J10063" t="str">
            <v>110324-KIMBERLY CLARK</v>
          </cell>
          <cell r="K10063" t="str">
            <v>6667</v>
          </cell>
          <cell r="L10063" t="str">
            <v>OF</v>
          </cell>
          <cell r="M10063" t="str">
            <v>20</v>
          </cell>
          <cell r="N10063">
            <v>136.91999999999999</v>
          </cell>
          <cell r="O10063">
            <v>136.91999999999999</v>
          </cell>
          <cell r="P10063">
            <v>0</v>
          </cell>
          <cell r="Q10063">
            <v>136.91999999999999</v>
          </cell>
          <cell r="R10063" t="str">
            <v xml:space="preserve">203981 </v>
          </cell>
          <cell r="S10063" t="str">
            <v xml:space="preserve">GAEL 22 29 CATALOGUE 1ER JUILLET        </v>
          </cell>
          <cell r="T10063" t="str">
            <v>20</v>
          </cell>
          <cell r="U10063">
            <v>20231231</v>
          </cell>
          <cell r="V10063">
            <v>20231231</v>
          </cell>
          <cell r="W10063" t="str">
            <v>NA1</v>
          </cell>
          <cell r="X10063" t="str">
            <v>A06</v>
          </cell>
          <cell r="Y10063">
            <v>126</v>
          </cell>
          <cell r="Z10063">
            <v>93.05</v>
          </cell>
          <cell r="AA10063">
            <v>136.91999999999999</v>
          </cell>
          <cell r="AB10063">
            <v>43.86999999999999</v>
          </cell>
          <cell r="AC10063">
            <v>0.3204060765410458</v>
          </cell>
          <cell r="AF10063">
            <v>0.3204060765410458</v>
          </cell>
          <cell r="AJ10063">
            <v>-9.9946265448683472E-2</v>
          </cell>
          <cell r="AK10063">
            <v>83.75</v>
          </cell>
          <cell r="AL10063">
            <v>123.23535733476625</v>
          </cell>
        </row>
        <row r="10064">
          <cell r="G10064">
            <v>153319</v>
          </cell>
          <cell r="H10064" t="str">
            <v>EM PLIES W BLANC SCOTT XTRA 20X31.5CM  1PLI 240FTS CX15</v>
          </cell>
          <cell r="I10064">
            <v>110324</v>
          </cell>
          <cell r="J10064" t="str">
            <v>110324-KIMBERLY CLARK</v>
          </cell>
          <cell r="K10064" t="str">
            <v>6669</v>
          </cell>
          <cell r="L10064" t="str">
            <v>CAE</v>
          </cell>
          <cell r="M10064" t="str">
            <v>20</v>
          </cell>
          <cell r="N10064">
            <v>83.6</v>
          </cell>
          <cell r="O10064">
            <v>83.6</v>
          </cell>
          <cell r="P10064">
            <v>0</v>
          </cell>
          <cell r="Q10064">
            <v>83.6</v>
          </cell>
          <cell r="R10064" t="str">
            <v xml:space="preserve">203981 </v>
          </cell>
          <cell r="S10064" t="str">
            <v xml:space="preserve">GAEL 22 29 CATALOGUE 1ER JUILLET        </v>
          </cell>
          <cell r="T10064" t="str">
            <v>20</v>
          </cell>
          <cell r="U10064">
            <v>20231231</v>
          </cell>
          <cell r="V10064">
            <v>20231231</v>
          </cell>
          <cell r="W10064" t="str">
            <v>NA1</v>
          </cell>
          <cell r="X10064" t="str">
            <v>A06</v>
          </cell>
          <cell r="Y10064">
            <v>204</v>
          </cell>
          <cell r="Z10064">
            <v>57.76</v>
          </cell>
          <cell r="AA10064">
            <v>83.6</v>
          </cell>
          <cell r="AB10064">
            <v>25.839999999999996</v>
          </cell>
          <cell r="AC10064">
            <v>0.30909090909090908</v>
          </cell>
          <cell r="AF10064">
            <v>0.30909090909090908</v>
          </cell>
          <cell r="AJ10064">
            <v>-0.10006925207756236</v>
          </cell>
          <cell r="AK10064">
            <v>51.98</v>
          </cell>
          <cell r="AL10064">
            <v>75.234210526315778</v>
          </cell>
        </row>
        <row r="10065">
          <cell r="G10065">
            <v>169049</v>
          </cell>
          <cell r="H10065" t="str">
            <v>BOBINE NT 870FTS WYPALL X70 BLANC 34X31.50CM X1</v>
          </cell>
          <cell r="I10065">
            <v>110324</v>
          </cell>
          <cell r="J10065" t="str">
            <v>110324-KIMBERLY CLARK</v>
          </cell>
          <cell r="K10065" t="str">
            <v>8348</v>
          </cell>
          <cell r="L10065" t="str">
            <v>OF</v>
          </cell>
          <cell r="M10065" t="str">
            <v>20</v>
          </cell>
          <cell r="N10065">
            <v>155.72999999999999</v>
          </cell>
          <cell r="O10065">
            <v>155.72999999999999</v>
          </cell>
          <cell r="P10065">
            <v>0</v>
          </cell>
          <cell r="Q10065">
            <v>155.72999999999999</v>
          </cell>
          <cell r="R10065" t="str">
            <v xml:space="preserve">203981 </v>
          </cell>
          <cell r="S10065" t="str">
            <v xml:space="preserve">GAEL 22 29 CATALOGUE 1ER JUILLET        </v>
          </cell>
          <cell r="T10065" t="str">
            <v>20</v>
          </cell>
          <cell r="U10065">
            <v>20231231</v>
          </cell>
          <cell r="V10065">
            <v>20231231</v>
          </cell>
          <cell r="W10065" t="str">
            <v>NA1</v>
          </cell>
          <cell r="X10065" t="str">
            <v>A06</v>
          </cell>
          <cell r="Y10065">
            <v>0</v>
          </cell>
          <cell r="Z10065">
            <v>149.29</v>
          </cell>
          <cell r="AA10065">
            <v>155.72999999999999</v>
          </cell>
          <cell r="AB10065">
            <v>6.4399999999999977</v>
          </cell>
          <cell r="AC10065">
            <v>4.1353624863545872E-2</v>
          </cell>
          <cell r="AF10065">
            <v>4.1353624863545872E-2</v>
          </cell>
          <cell r="AJ10065">
            <v>0</v>
          </cell>
          <cell r="AK10065">
            <v>118.01</v>
          </cell>
          <cell r="AL10065">
            <v>155.72999999999999</v>
          </cell>
        </row>
        <row r="10066">
          <cell r="G10066">
            <v>169434</v>
          </cell>
          <cell r="H10066" t="str">
            <v>EM PLIES V BLANC SCOTT  21,2X20CM 1PLI 304FTS CX15</v>
          </cell>
          <cell r="I10066">
            <v>110324</v>
          </cell>
          <cell r="J10066" t="str">
            <v>110324-KIMBERLY CLARK</v>
          </cell>
          <cell r="K10066" t="str">
            <v>6689</v>
          </cell>
          <cell r="L10066" t="str">
            <v>CAE</v>
          </cell>
          <cell r="M10066" t="str">
            <v>20</v>
          </cell>
          <cell r="N10066">
            <v>53.75</v>
          </cell>
          <cell r="O10066">
            <v>53.75</v>
          </cell>
          <cell r="P10066">
            <v>0</v>
          </cell>
          <cell r="Q10066">
            <v>53.75</v>
          </cell>
          <cell r="R10066" t="str">
            <v xml:space="preserve">203981 </v>
          </cell>
          <cell r="S10066" t="str">
            <v xml:space="preserve">GAEL 22 29 CATALOGUE 1ER JUILLET        </v>
          </cell>
          <cell r="T10066" t="str">
            <v>20</v>
          </cell>
          <cell r="U10066">
            <v>20231231</v>
          </cell>
          <cell r="V10066">
            <v>20231231</v>
          </cell>
          <cell r="W10066" t="str">
            <v>NA1</v>
          </cell>
          <cell r="X10066" t="str">
            <v>A06</v>
          </cell>
          <cell r="Y10066">
            <v>108</v>
          </cell>
          <cell r="Z10066">
            <v>42.88</v>
          </cell>
          <cell r="AA10066">
            <v>53.75</v>
          </cell>
          <cell r="AB10066">
            <v>10.869999999999997</v>
          </cell>
          <cell r="AC10066">
            <v>0.20223255813953483</v>
          </cell>
          <cell r="AF10066">
            <v>0.20223255813953483</v>
          </cell>
          <cell r="AJ10066">
            <v>-0.10004664179104475</v>
          </cell>
          <cell r="AK10066">
            <v>38.590000000000003</v>
          </cell>
          <cell r="AL10066">
            <v>48.372493003731343</v>
          </cell>
        </row>
        <row r="10067">
          <cell r="G10067">
            <v>195571</v>
          </cell>
          <cell r="H10067" t="str">
            <v>EM PLIES W BLANC SCOTT 21.5X31.5CM 1PLI 212FTS CX15</v>
          </cell>
          <cell r="I10067">
            <v>110324</v>
          </cell>
          <cell r="J10067" t="str">
            <v>110324-KIMBERLY CLARK</v>
          </cell>
          <cell r="K10067" t="str">
            <v>6663</v>
          </cell>
          <cell r="L10067" t="str">
            <v>CAE</v>
          </cell>
          <cell r="M10067" t="str">
            <v>20</v>
          </cell>
          <cell r="N10067">
            <v>84.66</v>
          </cell>
          <cell r="O10067">
            <v>84.66</v>
          </cell>
          <cell r="P10067">
            <v>0</v>
          </cell>
          <cell r="Q10067">
            <v>84.66</v>
          </cell>
          <cell r="R10067" t="str">
            <v xml:space="preserve">203981 </v>
          </cell>
          <cell r="S10067" t="str">
            <v xml:space="preserve">GAEL 22 29 CATALOGUE 1ER JUILLET        </v>
          </cell>
          <cell r="T10067" t="str">
            <v>20</v>
          </cell>
          <cell r="U10067">
            <v>20231231</v>
          </cell>
          <cell r="V10067">
            <v>20231231</v>
          </cell>
          <cell r="W10067" t="str">
            <v>NA1</v>
          </cell>
          <cell r="X10067" t="str">
            <v>A06</v>
          </cell>
          <cell r="Y10067">
            <v>8</v>
          </cell>
          <cell r="Z10067">
            <v>60.75</v>
          </cell>
          <cell r="AA10067">
            <v>84.66</v>
          </cell>
          <cell r="AB10067">
            <v>23.909999999999997</v>
          </cell>
          <cell r="AC10067">
            <v>0.28242381289865343</v>
          </cell>
          <cell r="AF10067">
            <v>0.28242381289865343</v>
          </cell>
          <cell r="AJ10067">
            <v>-0.12823045267489711</v>
          </cell>
          <cell r="AK10067">
            <v>52.96</v>
          </cell>
          <cell r="AL10067">
            <v>73.804009876543205</v>
          </cell>
        </row>
        <row r="10068">
          <cell r="G10068">
            <v>169728</v>
          </cell>
          <cell r="H10068" t="str">
            <v>PAPIER TOILETTE JUMBO 380M BLANC 2PLIS ECOLABEL X6</v>
          </cell>
          <cell r="I10068">
            <v>122002</v>
          </cell>
          <cell r="J10068" t="str">
            <v>122002-MP HYGIENE</v>
          </cell>
          <cell r="K10068" t="str">
            <v>013834TLINE</v>
          </cell>
          <cell r="L10068" t="str">
            <v>CAE</v>
          </cell>
          <cell r="M10068" t="str">
            <v>20</v>
          </cell>
          <cell r="N10068">
            <v>19.5</v>
          </cell>
          <cell r="O10068">
            <v>19.5</v>
          </cell>
          <cell r="P10068">
            <v>0</v>
          </cell>
          <cell r="Q10068">
            <v>19.5</v>
          </cell>
          <cell r="R10068" t="str">
            <v xml:space="preserve">203981 </v>
          </cell>
          <cell r="S10068" t="str">
            <v xml:space="preserve">GAEL 22 29 CATALOGUE 1ER JUILLET        </v>
          </cell>
          <cell r="T10068" t="str">
            <v>20</v>
          </cell>
          <cell r="U10068">
            <v>20231231</v>
          </cell>
          <cell r="V10068">
            <v>20231231</v>
          </cell>
          <cell r="W10068" t="str">
            <v>NA1</v>
          </cell>
          <cell r="X10068" t="str">
            <v>A06</v>
          </cell>
          <cell r="Y10068">
            <v>52</v>
          </cell>
          <cell r="Z10068">
            <v>13.75</v>
          </cell>
          <cell r="AA10068">
            <v>19.5</v>
          </cell>
          <cell r="AB10068">
            <v>5.75</v>
          </cell>
          <cell r="AC10068">
            <v>0.29487179487179488</v>
          </cell>
          <cell r="AF10068">
            <v>0.29487179487179488</v>
          </cell>
          <cell r="AJ10068">
            <v>-4.2909090909090897E-2</v>
          </cell>
          <cell r="AK10068">
            <v>13.16</v>
          </cell>
          <cell r="AL10068">
            <v>18.663272727272727</v>
          </cell>
        </row>
        <row r="10069">
          <cell r="G10069">
            <v>106289</v>
          </cell>
          <cell r="H10069" t="str">
            <v>GANT MENAGE VITAL 115 ROSE TAILLE 6 - LA PAIRE</v>
          </cell>
          <cell r="I10069">
            <v>130103</v>
          </cell>
          <cell r="J10069" t="str">
            <v>130103-MAPA</v>
          </cell>
          <cell r="K10069" t="str">
            <v>VITAL 115 T6</v>
          </cell>
          <cell r="L10069" t="str">
            <v>CAE</v>
          </cell>
          <cell r="M10069" t="str">
            <v>20</v>
          </cell>
          <cell r="N10069">
            <v>0.6</v>
          </cell>
          <cell r="O10069">
            <v>0.6</v>
          </cell>
          <cell r="P10069">
            <v>0</v>
          </cell>
          <cell r="Q10069">
            <v>0.6</v>
          </cell>
          <cell r="R10069" t="str">
            <v xml:space="preserve">203981 </v>
          </cell>
          <cell r="S10069" t="str">
            <v xml:space="preserve">GAEL 22 29 CATALOGUE 1ER JUILLET        </v>
          </cell>
          <cell r="T10069" t="str">
            <v>20</v>
          </cell>
          <cell r="U10069">
            <v>20231231</v>
          </cell>
          <cell r="V10069">
            <v>20231231</v>
          </cell>
          <cell r="W10069" t="str">
            <v>NA1</v>
          </cell>
          <cell r="X10069" t="str">
            <v>A06</v>
          </cell>
          <cell r="Y10069">
            <v>17</v>
          </cell>
          <cell r="Z10069">
            <v>0.45</v>
          </cell>
          <cell r="AA10069">
            <v>0.6</v>
          </cell>
          <cell r="AB10069">
            <v>0.14999999999999997</v>
          </cell>
          <cell r="AC10069">
            <v>0.24999999999999994</v>
          </cell>
          <cell r="AF10069">
            <v>0.24999999999999994</v>
          </cell>
          <cell r="AJ10069">
            <v>0</v>
          </cell>
          <cell r="AK10069">
            <v>0.45</v>
          </cell>
          <cell r="AL10069">
            <v>0.6</v>
          </cell>
        </row>
        <row r="10070">
          <cell r="G10070">
            <v>106291</v>
          </cell>
          <cell r="H10070" t="str">
            <v>GANT MENAGE VITAL 115 ROSE TAILLE 7 LA PAIRE</v>
          </cell>
          <cell r="I10070">
            <v>130103</v>
          </cell>
          <cell r="J10070" t="str">
            <v>130103-MAPA</v>
          </cell>
          <cell r="K10070" t="str">
            <v>VITAL 115 T7</v>
          </cell>
          <cell r="L10070" t="str">
            <v>CAE</v>
          </cell>
          <cell r="M10070" t="str">
            <v>20</v>
          </cell>
          <cell r="N10070">
            <v>0.6</v>
          </cell>
          <cell r="O10070">
            <v>0.6</v>
          </cell>
          <cell r="P10070">
            <v>0</v>
          </cell>
          <cell r="Q10070">
            <v>0.6</v>
          </cell>
          <cell r="R10070" t="str">
            <v xml:space="preserve">202544 </v>
          </cell>
          <cell r="S10070" t="str">
            <v xml:space="preserve">GAEL 22 29 HORS MARCHE 2023             </v>
          </cell>
          <cell r="T10070" t="str">
            <v>20</v>
          </cell>
          <cell r="U10070">
            <v>20231231</v>
          </cell>
          <cell r="V10070">
            <v>20231231</v>
          </cell>
          <cell r="W10070" t="str">
            <v>NA1</v>
          </cell>
          <cell r="X10070" t="str">
            <v>A06</v>
          </cell>
          <cell r="Y10070">
            <v>92</v>
          </cell>
          <cell r="Z10070">
            <v>0.45</v>
          </cell>
          <cell r="AA10070">
            <v>0.6</v>
          </cell>
          <cell r="AB10070">
            <v>0.14999999999999997</v>
          </cell>
          <cell r="AC10070">
            <v>0.24999999999999994</v>
          </cell>
          <cell r="AF10070">
            <v>0.24999999999999994</v>
          </cell>
          <cell r="AJ10070">
            <v>0</v>
          </cell>
          <cell r="AK10070">
            <v>0.45</v>
          </cell>
          <cell r="AL10070">
            <v>0.6</v>
          </cell>
        </row>
        <row r="10071">
          <cell r="G10071">
            <v>106293</v>
          </cell>
          <cell r="H10071" t="str">
            <v>GANT MENAGE VITAL 115 ROSE TAILLE 8 LA PAIRE</v>
          </cell>
          <cell r="I10071">
            <v>130103</v>
          </cell>
          <cell r="J10071" t="str">
            <v>130103-MAPA</v>
          </cell>
          <cell r="K10071" t="str">
            <v>VITAL 115 T8</v>
          </cell>
          <cell r="L10071" t="str">
            <v>CAE</v>
          </cell>
          <cell r="M10071" t="str">
            <v>20</v>
          </cell>
          <cell r="N10071">
            <v>0.6</v>
          </cell>
          <cell r="O10071">
            <v>0.6</v>
          </cell>
          <cell r="P10071">
            <v>0</v>
          </cell>
          <cell r="Q10071">
            <v>0.6</v>
          </cell>
          <cell r="R10071" t="str">
            <v xml:space="preserve">202544 </v>
          </cell>
          <cell r="S10071" t="str">
            <v xml:space="preserve">GAEL 22 29 HORS MARCHE 2023             </v>
          </cell>
          <cell r="T10071" t="str">
            <v>20</v>
          </cell>
          <cell r="U10071">
            <v>20231231</v>
          </cell>
          <cell r="V10071">
            <v>20231231</v>
          </cell>
          <cell r="W10071" t="str">
            <v>NA1</v>
          </cell>
          <cell r="X10071" t="str">
            <v>A06</v>
          </cell>
          <cell r="Y10071">
            <v>5</v>
          </cell>
          <cell r="Z10071">
            <v>0.45</v>
          </cell>
          <cell r="AA10071">
            <v>0.6</v>
          </cell>
          <cell r="AB10071">
            <v>0.14999999999999997</v>
          </cell>
          <cell r="AC10071">
            <v>0.24999999999999994</v>
          </cell>
          <cell r="AF10071">
            <v>0.24999999999999994</v>
          </cell>
          <cell r="AJ10071">
            <v>0</v>
          </cell>
          <cell r="AK10071">
            <v>0.45</v>
          </cell>
          <cell r="AL10071">
            <v>0.6</v>
          </cell>
        </row>
        <row r="10072">
          <cell r="G10072">
            <v>106294</v>
          </cell>
          <cell r="H10072" t="str">
            <v>GANT MENAGE VITAL 115 ROSE TAILLE 9 LA PAIRE</v>
          </cell>
          <cell r="I10072">
            <v>130103</v>
          </cell>
          <cell r="J10072" t="str">
            <v>130103-MAPA</v>
          </cell>
          <cell r="K10072" t="str">
            <v>VITAL 115 T9</v>
          </cell>
          <cell r="L10072" t="str">
            <v>CAE</v>
          </cell>
          <cell r="M10072" t="str">
            <v>20</v>
          </cell>
          <cell r="N10072">
            <v>0.6</v>
          </cell>
          <cell r="O10072">
            <v>0.6</v>
          </cell>
          <cell r="P10072">
            <v>0</v>
          </cell>
          <cell r="Q10072">
            <v>0.6</v>
          </cell>
          <cell r="R10072" t="str">
            <v xml:space="preserve">202544 </v>
          </cell>
          <cell r="S10072" t="str">
            <v xml:space="preserve">GAEL 22 29 HORS MARCHE 2023             </v>
          </cell>
          <cell r="T10072" t="str">
            <v>20</v>
          </cell>
          <cell r="U10072">
            <v>20231231</v>
          </cell>
          <cell r="V10072">
            <v>20231231</v>
          </cell>
          <cell r="W10072" t="str">
            <v>NA1</v>
          </cell>
          <cell r="X10072" t="str">
            <v>A06</v>
          </cell>
          <cell r="Y10072">
            <v>2</v>
          </cell>
          <cell r="Z10072">
            <v>0.45</v>
          </cell>
          <cell r="AA10072">
            <v>0.6</v>
          </cell>
          <cell r="AB10072">
            <v>0.14999999999999997</v>
          </cell>
          <cell r="AC10072">
            <v>0.24999999999999994</v>
          </cell>
          <cell r="AF10072">
            <v>0.24999999999999994</v>
          </cell>
          <cell r="AJ10072">
            <v>0</v>
          </cell>
          <cell r="AK10072">
            <v>0.45</v>
          </cell>
          <cell r="AL10072">
            <v>0.6</v>
          </cell>
        </row>
        <row r="10073">
          <cell r="G10073">
            <v>393816</v>
          </cell>
          <cell r="H10073" t="str">
            <v>EPONGE N°4 AZELLA 86 TRADITION HUMIDE SACHET X10</v>
          </cell>
          <cell r="I10073">
            <v>130103</v>
          </cell>
          <cell r="J10073" t="str">
            <v>130103-MAPA</v>
          </cell>
          <cell r="K10073" t="str">
            <v>95900086 / 95000086</v>
          </cell>
          <cell r="L10073" t="str">
            <v>CAE</v>
          </cell>
          <cell r="M10073" t="str">
            <v>20</v>
          </cell>
          <cell r="N10073">
            <v>6.39</v>
          </cell>
          <cell r="O10073">
            <v>6.39</v>
          </cell>
          <cell r="P10073">
            <v>0</v>
          </cell>
          <cell r="Q10073">
            <v>6.39</v>
          </cell>
          <cell r="R10073" t="str">
            <v xml:space="preserve">203981 </v>
          </cell>
          <cell r="S10073" t="str">
            <v xml:space="preserve">GAEL 22 29 CATALOGUE 1ER JUILLET        </v>
          </cell>
          <cell r="T10073" t="str">
            <v>20</v>
          </cell>
          <cell r="U10073">
            <v>20231231</v>
          </cell>
          <cell r="V10073">
            <v>20231231</v>
          </cell>
          <cell r="W10073" t="str">
            <v>NA1</v>
          </cell>
          <cell r="X10073" t="str">
            <v>A06</v>
          </cell>
          <cell r="Y10073">
            <v>57</v>
          </cell>
          <cell r="Z10073">
            <v>4.7539999999999996</v>
          </cell>
          <cell r="AA10073">
            <v>6.39</v>
          </cell>
          <cell r="AB10073">
            <v>1.6360000000000001</v>
          </cell>
          <cell r="AC10073">
            <v>0.25602503912363073</v>
          </cell>
          <cell r="AF10073">
            <v>0.25602503912363073</v>
          </cell>
          <cell r="AJ10073">
            <v>0</v>
          </cell>
          <cell r="AK10073">
            <v>4.7539999999999996</v>
          </cell>
          <cell r="AL10073">
            <v>6.39</v>
          </cell>
        </row>
        <row r="10074">
          <cell r="G10074">
            <v>134812</v>
          </cell>
          <cell r="H10074" t="str">
            <v>EM PLIES Z TECHLINE BLANC 20X24CM 2PLIS 200FTS ECOLABEL CX15</v>
          </cell>
          <cell r="I10074">
            <v>130406</v>
          </cell>
          <cell r="J10074" t="str">
            <v>130406-LUCART (EX - NOVATISSUE)</v>
          </cell>
          <cell r="K10074" t="str">
            <v>864104</v>
          </cell>
          <cell r="L10074" t="str">
            <v>MPP</v>
          </cell>
          <cell r="M10074" t="str">
            <v>20</v>
          </cell>
          <cell r="N10074">
            <v>25.27</v>
          </cell>
          <cell r="O10074">
            <v>25.27</v>
          </cell>
          <cell r="P10074">
            <v>0</v>
          </cell>
          <cell r="Q10074">
            <v>25.27</v>
          </cell>
          <cell r="R10074" t="str">
            <v xml:space="preserve">203981 </v>
          </cell>
          <cell r="S10074" t="str">
            <v xml:space="preserve">GAEL 22 29 CATALOGUE 1ER JUILLET        </v>
          </cell>
          <cell r="T10074" t="str">
            <v>20</v>
          </cell>
          <cell r="U10074">
            <v>20231231</v>
          </cell>
          <cell r="V10074">
            <v>20231231</v>
          </cell>
          <cell r="W10074" t="str">
            <v>NA1</v>
          </cell>
          <cell r="X10074" t="str">
            <v>A06</v>
          </cell>
          <cell r="Y10074">
            <v>154</v>
          </cell>
          <cell r="Z10074">
            <v>13.510999999999999</v>
          </cell>
          <cell r="AA10074">
            <v>25.27</v>
          </cell>
          <cell r="AB10074">
            <v>11.759</v>
          </cell>
          <cell r="AC10074">
            <v>0.46533438860308668</v>
          </cell>
          <cell r="AF10074">
            <v>0.46533438860308668</v>
          </cell>
          <cell r="AJ10074">
            <v>-3.7524979646214172E-2</v>
          </cell>
          <cell r="AK10074">
            <v>13.004</v>
          </cell>
          <cell r="AL10074">
            <v>24.321743764340166</v>
          </cell>
        </row>
        <row r="10075">
          <cell r="G10075">
            <v>392041</v>
          </cell>
          <cell r="H10075" t="str">
            <v>BOBINE DC 450FTS TECHLINE BLANC 2PLIS 20X30CM ECOLABEL X6</v>
          </cell>
          <cell r="I10075">
            <v>130406</v>
          </cell>
          <cell r="J10075" t="str">
            <v>130406-LUCART (EX - NOVATISSUE)</v>
          </cell>
          <cell r="K10075" t="str">
            <v>852358</v>
          </cell>
          <cell r="L10075" t="str">
            <v>CAE</v>
          </cell>
          <cell r="M10075" t="str">
            <v>20</v>
          </cell>
          <cell r="N10075">
            <v>23.12</v>
          </cell>
          <cell r="O10075">
            <v>23.12</v>
          </cell>
          <cell r="P10075">
            <v>0</v>
          </cell>
          <cell r="Q10075">
            <v>23.12</v>
          </cell>
          <cell r="R10075" t="str">
            <v xml:space="preserve">203981 </v>
          </cell>
          <cell r="S10075" t="str">
            <v xml:space="preserve">GAEL 22 29 CATALOGUE 1ER JUILLET        </v>
          </cell>
          <cell r="T10075" t="str">
            <v>20</v>
          </cell>
          <cell r="U10075">
            <v>20231231</v>
          </cell>
          <cell r="V10075">
            <v>20231231</v>
          </cell>
          <cell r="W10075" t="str">
            <v>NA1</v>
          </cell>
          <cell r="X10075" t="str">
            <v>A06</v>
          </cell>
          <cell r="Y10075">
            <v>344</v>
          </cell>
          <cell r="Z10075">
            <v>12.914999999999999</v>
          </cell>
          <cell r="AA10075">
            <v>23.12</v>
          </cell>
          <cell r="AB10075">
            <v>10.205000000000002</v>
          </cell>
          <cell r="AC10075">
            <v>0.44139273356401393</v>
          </cell>
          <cell r="AF10075">
            <v>0.44139273356401393</v>
          </cell>
          <cell r="AJ10075">
            <v>-0.12226093689508316</v>
          </cell>
          <cell r="AK10075">
            <v>11.336</v>
          </cell>
          <cell r="AL10075">
            <v>20.293327138985678</v>
          </cell>
        </row>
        <row r="10076">
          <cell r="G10076">
            <v>394017</v>
          </cell>
          <cell r="H10076" t="str">
            <v>PAPIER TOILETTE JUMBO 640M BLANC 1PLI X6</v>
          </cell>
          <cell r="I10076">
            <v>130406</v>
          </cell>
          <cell r="J10076" t="str">
            <v>130406-LUCART (EX - NOVATISSUE)</v>
          </cell>
          <cell r="K10076" t="str">
            <v>812115</v>
          </cell>
          <cell r="L10076" t="str">
            <v>CAE</v>
          </cell>
          <cell r="M10076" t="str">
            <v>20</v>
          </cell>
          <cell r="N10076">
            <v>23.42</v>
          </cell>
          <cell r="O10076">
            <v>23.42</v>
          </cell>
          <cell r="P10076">
            <v>0</v>
          </cell>
          <cell r="Q10076">
            <v>23.42</v>
          </cell>
          <cell r="R10076" t="str">
            <v xml:space="preserve">203981 </v>
          </cell>
          <cell r="S10076" t="str">
            <v xml:space="preserve">GAEL 22 29 CATALOGUE 1ER JUILLET        </v>
          </cell>
          <cell r="T10076" t="str">
            <v>20</v>
          </cell>
          <cell r="U10076">
            <v>20231231</v>
          </cell>
          <cell r="V10076">
            <v>20231231</v>
          </cell>
          <cell r="W10076" t="str">
            <v>NA1</v>
          </cell>
          <cell r="X10076" t="str">
            <v>A06</v>
          </cell>
          <cell r="Y10076">
            <v>156</v>
          </cell>
          <cell r="Z10076">
            <v>17.106999999999999</v>
          </cell>
          <cell r="AA10076">
            <v>23.42</v>
          </cell>
          <cell r="AB10076">
            <v>6.3130000000000024</v>
          </cell>
          <cell r="AC10076">
            <v>0.26955593509820674</v>
          </cell>
          <cell r="AF10076">
            <v>0.26955593509820674</v>
          </cell>
          <cell r="AJ10076">
            <v>-0.13374641959431804</v>
          </cell>
          <cell r="AK10076">
            <v>14.819000000000001</v>
          </cell>
          <cell r="AL10076">
            <v>20.287658853101071</v>
          </cell>
        </row>
        <row r="10077">
          <cell r="G10077">
            <v>130601</v>
          </cell>
          <cell r="H10077" t="str">
            <v>PASTILLES DESODORISANTES TORK POMME A2 BOITE X20</v>
          </cell>
          <cell r="I10077">
            <v>130505</v>
          </cell>
          <cell r="J10077" t="str">
            <v>130505-ESSITY FRANCE</v>
          </cell>
          <cell r="K10077" t="str">
            <v>236016</v>
          </cell>
          <cell r="L10077" t="str">
            <v>OF</v>
          </cell>
          <cell r="M10077" t="str">
            <v>20</v>
          </cell>
          <cell r="N10077">
            <v>62.4</v>
          </cell>
          <cell r="O10077">
            <v>62.4</v>
          </cell>
          <cell r="P10077">
            <v>0</v>
          </cell>
          <cell r="Q10077">
            <v>62.4</v>
          </cell>
          <cell r="R10077" t="str">
            <v xml:space="preserve">202544 </v>
          </cell>
          <cell r="S10077" t="str">
            <v xml:space="preserve">GAEL 22 29 HORS MARCHE 2023             </v>
          </cell>
          <cell r="T10077" t="str">
            <v>20</v>
          </cell>
          <cell r="U10077">
            <v>20231231</v>
          </cell>
          <cell r="V10077">
            <v>20231231</v>
          </cell>
          <cell r="W10077" t="str">
            <v>NA1</v>
          </cell>
          <cell r="X10077" t="str">
            <v>A06</v>
          </cell>
          <cell r="Y10077">
            <v>1</v>
          </cell>
          <cell r="Z10077">
            <v>38.691000000000003</v>
          </cell>
          <cell r="AA10077">
            <v>62.4</v>
          </cell>
          <cell r="AB10077">
            <v>23.708999999999996</v>
          </cell>
          <cell r="AC10077">
            <v>0.37995192307692305</v>
          </cell>
          <cell r="AF10077">
            <v>0.37995192307692305</v>
          </cell>
          <cell r="AJ10077">
            <v>0</v>
          </cell>
          <cell r="AK10077">
            <v>38.691000000000003</v>
          </cell>
          <cell r="AL10077">
            <v>62.4</v>
          </cell>
        </row>
        <row r="10078">
          <cell r="G10078">
            <v>166366</v>
          </cell>
          <cell r="H10078" t="str">
            <v>SERV 21.3X16.5 TK XPRESSNAP N4 2P BC ECOLABEL C/8X1000</v>
          </cell>
          <cell r="I10078">
            <v>130505</v>
          </cell>
          <cell r="J10078" t="str">
            <v>130505-ESSITY FRANCE</v>
          </cell>
          <cell r="K10078" t="str">
            <v>15850</v>
          </cell>
          <cell r="L10078" t="str">
            <v>CAE</v>
          </cell>
          <cell r="M10078" t="str">
            <v>20</v>
          </cell>
          <cell r="N10078">
            <v>97.56</v>
          </cell>
          <cell r="O10078">
            <v>97.56</v>
          </cell>
          <cell r="P10078">
            <v>0</v>
          </cell>
          <cell r="Q10078">
            <v>97.56</v>
          </cell>
          <cell r="R10078" t="str">
            <v xml:space="preserve">203981 </v>
          </cell>
          <cell r="S10078" t="str">
            <v xml:space="preserve">GAEL 22 29 CATALOGUE 1ER JUILLET        </v>
          </cell>
          <cell r="T10078" t="str">
            <v>20</v>
          </cell>
          <cell r="U10078">
            <v>20231231</v>
          </cell>
          <cell r="V10078">
            <v>20231231</v>
          </cell>
          <cell r="W10078" t="str">
            <v>NA1</v>
          </cell>
          <cell r="X10078" t="str">
            <v>A06</v>
          </cell>
          <cell r="Y10078">
            <v>27</v>
          </cell>
          <cell r="Z10078">
            <v>69.152000000000001</v>
          </cell>
          <cell r="AA10078">
            <v>97.56</v>
          </cell>
          <cell r="AB10078">
            <v>28.408000000000001</v>
          </cell>
          <cell r="AC10078">
            <v>0.29118491184911849</v>
          </cell>
          <cell r="AF10078">
            <v>0.29118491184911849</v>
          </cell>
          <cell r="AJ10078">
            <v>-9.0901203146691367E-2</v>
          </cell>
          <cell r="AK10078">
            <v>62.866</v>
          </cell>
          <cell r="AL10078">
            <v>88.691678621008791</v>
          </cell>
        </row>
        <row r="10079">
          <cell r="G10079">
            <v>166368</v>
          </cell>
          <cell r="H10079" t="str">
            <v>SERV 21.3X33 TK XPRESSNAP N4 1P BLANC ECOLABEL C/8X1125</v>
          </cell>
          <cell r="I10079">
            <v>130505</v>
          </cell>
          <cell r="J10079" t="str">
            <v>130505-ESSITY FRANCE</v>
          </cell>
          <cell r="K10079" t="str">
            <v>10840</v>
          </cell>
          <cell r="L10079" t="str">
            <v>CAE</v>
          </cell>
          <cell r="M10079" t="str">
            <v>20</v>
          </cell>
          <cell r="N10079">
            <v>111.21</v>
          </cell>
          <cell r="O10079">
            <v>111.21</v>
          </cell>
          <cell r="P10079">
            <v>0</v>
          </cell>
          <cell r="Q10079">
            <v>111.21</v>
          </cell>
          <cell r="R10079" t="str">
            <v xml:space="preserve">203981 </v>
          </cell>
          <cell r="S10079" t="str">
            <v xml:space="preserve">GAEL 22 29 CATALOGUE 1ER JUILLET        </v>
          </cell>
          <cell r="T10079" t="str">
            <v>20</v>
          </cell>
          <cell r="U10079">
            <v>20231231</v>
          </cell>
          <cell r="V10079">
            <v>20231231</v>
          </cell>
          <cell r="W10079" t="str">
            <v>NA1</v>
          </cell>
          <cell r="X10079" t="str">
            <v>A06</v>
          </cell>
          <cell r="Y10079">
            <v>9</v>
          </cell>
          <cell r="Z10079">
            <v>73.998000000000005</v>
          </cell>
          <cell r="AA10079">
            <v>111.21</v>
          </cell>
          <cell r="AB10079">
            <v>37.211999999999989</v>
          </cell>
          <cell r="AC10079">
            <v>0.33461019692473692</v>
          </cell>
          <cell r="AF10079">
            <v>0.33461019692473692</v>
          </cell>
          <cell r="AJ10079">
            <v>-9.0907862374658824E-2</v>
          </cell>
          <cell r="AK10079">
            <v>67.271000000000001</v>
          </cell>
          <cell r="AL10079">
            <v>101.10013662531419</v>
          </cell>
        </row>
        <row r="10080">
          <cell r="G10080">
            <v>395072</v>
          </cell>
          <cell r="H10080" t="str">
            <v>PAPIER TOILETTE RLX 200F TECHLINE BLANC 2PLI ECOLABEL C/16X6</v>
          </cell>
          <cell r="I10080">
            <v>130505</v>
          </cell>
          <cell r="J10080" t="str">
            <v>130505-ESSITY FRANCE</v>
          </cell>
          <cell r="K10080" t="str">
            <v>395072</v>
          </cell>
          <cell r="L10080" t="str">
            <v>OF</v>
          </cell>
          <cell r="M10080" t="str">
            <v>30</v>
          </cell>
          <cell r="N10080">
            <v>26.46</v>
          </cell>
          <cell r="O10080">
            <v>26.46</v>
          </cell>
          <cell r="P10080">
            <v>0</v>
          </cell>
          <cell r="Q10080">
            <v>26.46</v>
          </cell>
          <cell r="R10080" t="str">
            <v xml:space="preserve">203981 </v>
          </cell>
          <cell r="S10080" t="str">
            <v xml:space="preserve">GAEL 22 29 CATALOGUE 1ER JUILLET        </v>
          </cell>
          <cell r="T10080" t="str">
            <v>20</v>
          </cell>
          <cell r="U10080">
            <v>20231231</v>
          </cell>
          <cell r="V10080">
            <v>20231231</v>
          </cell>
          <cell r="W10080" t="str">
            <v>NA1</v>
          </cell>
          <cell r="X10080" t="str">
            <v>A06</v>
          </cell>
          <cell r="Y10080">
            <v>128</v>
          </cell>
          <cell r="Z10080">
            <v>19.920000000000002</v>
          </cell>
          <cell r="AA10080">
            <v>26.46</v>
          </cell>
          <cell r="AB10080">
            <v>6.5399999999999991</v>
          </cell>
          <cell r="AC10080">
            <v>0.24716553287981854</v>
          </cell>
          <cell r="AF10080">
            <v>0.24716553287981854</v>
          </cell>
          <cell r="AJ10080">
            <v>-0.23042168674698801</v>
          </cell>
          <cell r="AK10080">
            <v>15.33</v>
          </cell>
          <cell r="AL10080">
            <v>20.363042168674696</v>
          </cell>
        </row>
        <row r="10081">
          <cell r="G10081">
            <v>149617</v>
          </cell>
          <cell r="H10081" t="str">
            <v>ASPIRATEUR A BATTERIE NX 300 NVB190</v>
          </cell>
          <cell r="I10081">
            <v>140550</v>
          </cell>
          <cell r="J10081" t="str">
            <v>140550-NUMATIC</v>
          </cell>
          <cell r="K10081" t="str">
            <v>913014</v>
          </cell>
          <cell r="L10081" t="str">
            <v>CAE</v>
          </cell>
          <cell r="M10081" t="str">
            <v>20</v>
          </cell>
          <cell r="N10081">
            <v>814.5</v>
          </cell>
          <cell r="O10081">
            <v>814.5</v>
          </cell>
          <cell r="P10081">
            <v>0</v>
          </cell>
          <cell r="Q10081">
            <v>814.5</v>
          </cell>
          <cell r="R10081" t="str">
            <v xml:space="preserve">202544 </v>
          </cell>
          <cell r="S10081" t="str">
            <v xml:space="preserve">GAEL 22 29 HORS MARCHE 2023             </v>
          </cell>
          <cell r="T10081" t="str">
            <v>20</v>
          </cell>
          <cell r="U10081">
            <v>20231231</v>
          </cell>
          <cell r="V10081">
            <v>20231231</v>
          </cell>
          <cell r="W10081" t="str">
            <v>NA1</v>
          </cell>
          <cell r="X10081" t="str">
            <v>A06</v>
          </cell>
          <cell r="Y10081">
            <v>0</v>
          </cell>
          <cell r="Z10081">
            <v>581.20500000000004</v>
          </cell>
          <cell r="AA10081">
            <v>814.5</v>
          </cell>
          <cell r="AB10081">
            <v>233.29499999999996</v>
          </cell>
          <cell r="AC10081">
            <v>0.28642725598526697</v>
          </cell>
          <cell r="AF10081">
            <v>0.28642725598526697</v>
          </cell>
          <cell r="AJ10081">
            <v>0</v>
          </cell>
          <cell r="AK10081">
            <v>581.20500000000004</v>
          </cell>
          <cell r="AL10081">
            <v>814.5</v>
          </cell>
        </row>
        <row r="10082">
          <cell r="G10082">
            <v>169053</v>
          </cell>
          <cell r="H10082" t="str">
            <v>AUTOLAVEUSE TTB1840 NX AVEC BROSSE + BATTERIE LITHIUM</v>
          </cell>
          <cell r="I10082">
            <v>140550</v>
          </cell>
          <cell r="J10082" t="str">
            <v>140550-NUMATIC</v>
          </cell>
          <cell r="K10082" t="str">
            <v>912775</v>
          </cell>
          <cell r="L10082" t="str">
            <v>CAE</v>
          </cell>
          <cell r="M10082" t="str">
            <v>20</v>
          </cell>
          <cell r="N10082">
            <v>2590</v>
          </cell>
          <cell r="O10082">
            <v>2590</v>
          </cell>
          <cell r="P10082">
            <v>0</v>
          </cell>
          <cell r="Q10082">
            <v>2590</v>
          </cell>
          <cell r="R10082" t="str">
            <v xml:space="preserve">202544 </v>
          </cell>
          <cell r="S10082" t="str">
            <v xml:space="preserve">GAEL 22 29 HORS MARCHE 2023             </v>
          </cell>
          <cell r="T10082" t="str">
            <v>20</v>
          </cell>
          <cell r="U10082">
            <v>20231231</v>
          </cell>
          <cell r="V10082">
            <v>20231231</v>
          </cell>
          <cell r="W10082" t="str">
            <v>NA1</v>
          </cell>
          <cell r="X10082" t="str">
            <v>A06</v>
          </cell>
          <cell r="Y10082">
            <v>0</v>
          </cell>
          <cell r="Z10082">
            <v>1849.1130000000001</v>
          </cell>
          <cell r="AA10082">
            <v>2590</v>
          </cell>
          <cell r="AB10082">
            <v>740.88699999999994</v>
          </cell>
          <cell r="AC10082">
            <v>0.28605675675675674</v>
          </cell>
          <cell r="AF10082">
            <v>0.28605675675675674</v>
          </cell>
          <cell r="AJ10082">
            <v>0</v>
          </cell>
          <cell r="AK10082">
            <v>1849.1130000000001</v>
          </cell>
          <cell r="AL10082">
            <v>2590</v>
          </cell>
        </row>
        <row r="10083">
          <cell r="G10083">
            <v>169155</v>
          </cell>
          <cell r="H10083" t="str">
            <v>ASPIRATEUR DORSAL A BATTERIE RSB150NX</v>
          </cell>
          <cell r="I10083">
            <v>140550</v>
          </cell>
          <cell r="J10083" t="str">
            <v>140550-NUMATIC</v>
          </cell>
          <cell r="K10083" t="str">
            <v>912698</v>
          </cell>
          <cell r="L10083" t="str">
            <v>CAE</v>
          </cell>
          <cell r="M10083" t="str">
            <v>20</v>
          </cell>
          <cell r="N10083">
            <v>785</v>
          </cell>
          <cell r="O10083">
            <v>785</v>
          </cell>
          <cell r="P10083">
            <v>0</v>
          </cell>
          <cell r="Q10083">
            <v>785</v>
          </cell>
          <cell r="R10083" t="str">
            <v xml:space="preserve">202544 </v>
          </cell>
          <cell r="S10083" t="str">
            <v xml:space="preserve">GAEL 22 29 HORS MARCHE 2023             </v>
          </cell>
          <cell r="T10083" t="str">
            <v>20</v>
          </cell>
          <cell r="U10083">
            <v>20231231</v>
          </cell>
          <cell r="V10083">
            <v>20231231</v>
          </cell>
          <cell r="W10083" t="str">
            <v>NA1</v>
          </cell>
          <cell r="X10083" t="str">
            <v>A06</v>
          </cell>
          <cell r="Y10083">
            <v>0</v>
          </cell>
          <cell r="Z10083">
            <v>616.42899999999997</v>
          </cell>
          <cell r="AA10083">
            <v>785</v>
          </cell>
          <cell r="AB10083">
            <v>168.57100000000003</v>
          </cell>
          <cell r="AC10083">
            <v>0.21474012738853507</v>
          </cell>
          <cell r="AF10083">
            <v>0.21474012738853507</v>
          </cell>
          <cell r="AJ10083">
            <v>0</v>
          </cell>
          <cell r="AK10083">
            <v>616.42899999999997</v>
          </cell>
          <cell r="AL10083">
            <v>785</v>
          </cell>
        </row>
        <row r="10084">
          <cell r="G10084">
            <v>169172</v>
          </cell>
          <cell r="H10084" t="str">
            <v>AUTOLAVEUSE TTB 244NX AVEC BATTERIE LITHIUM (2 COLIS)</v>
          </cell>
          <cell r="I10084">
            <v>140550</v>
          </cell>
          <cell r="J10084" t="str">
            <v>140550-NUMATIC</v>
          </cell>
          <cell r="K10084" t="str">
            <v>913731</v>
          </cell>
          <cell r="L10084" t="str">
            <v>NEW</v>
          </cell>
          <cell r="M10084" t="str">
            <v>20</v>
          </cell>
          <cell r="N10084">
            <v>2989</v>
          </cell>
          <cell r="O10084">
            <v>2989</v>
          </cell>
          <cell r="P10084">
            <v>0</v>
          </cell>
          <cell r="Q10084">
            <v>2989</v>
          </cell>
          <cell r="R10084" t="str">
            <v xml:space="preserve">202544 </v>
          </cell>
          <cell r="S10084" t="str">
            <v xml:space="preserve">GAEL 22 29 HORS MARCHE 2023             </v>
          </cell>
          <cell r="T10084" t="str">
            <v>20</v>
          </cell>
          <cell r="U10084">
            <v>20231231</v>
          </cell>
          <cell r="V10084">
            <v>20231231</v>
          </cell>
          <cell r="W10084" t="str">
            <v>NA1</v>
          </cell>
          <cell r="X10084" t="str">
            <v>A06</v>
          </cell>
          <cell r="Y10084">
            <v>0</v>
          </cell>
          <cell r="Z10084">
            <v>2291.89</v>
          </cell>
          <cell r="AA10084">
            <v>2989</v>
          </cell>
          <cell r="AB10084">
            <v>697.11000000000013</v>
          </cell>
          <cell r="AC10084">
            <v>0.23322515891602547</v>
          </cell>
          <cell r="AF10084">
            <v>0.23322515891602547</v>
          </cell>
          <cell r="AJ10084">
            <v>0</v>
          </cell>
          <cell r="AK10084">
            <v>2291.89</v>
          </cell>
          <cell r="AL10084">
            <v>2989</v>
          </cell>
        </row>
        <row r="10085">
          <cell r="G10085">
            <v>169514</v>
          </cell>
          <cell r="H10085" t="str">
            <v>ASPIRATEUR BALAI HENRY QUICK ROUGE 1 BATTERIE</v>
          </cell>
          <cell r="I10085">
            <v>140550</v>
          </cell>
          <cell r="J10085" t="str">
            <v>140550-NUMATIC</v>
          </cell>
          <cell r="K10085" t="str">
            <v>913928</v>
          </cell>
          <cell r="L10085" t="str">
            <v>CAE</v>
          </cell>
          <cell r="M10085" t="str">
            <v>20</v>
          </cell>
          <cell r="N10085">
            <v>399</v>
          </cell>
          <cell r="O10085">
            <v>399</v>
          </cell>
          <cell r="P10085">
            <v>0</v>
          </cell>
          <cell r="Q10085">
            <v>399</v>
          </cell>
          <cell r="R10085" t="str">
            <v xml:space="preserve">202544 </v>
          </cell>
          <cell r="S10085" t="str">
            <v xml:space="preserve">GAEL 22 29 HORS MARCHE 2023             </v>
          </cell>
          <cell r="T10085" t="str">
            <v>20</v>
          </cell>
          <cell r="U10085">
            <v>20231231</v>
          </cell>
          <cell r="V10085">
            <v>20231231</v>
          </cell>
          <cell r="W10085" t="str">
            <v>NA1</v>
          </cell>
          <cell r="X10085" t="str">
            <v>A06</v>
          </cell>
          <cell r="Y10085">
            <v>1</v>
          </cell>
          <cell r="Z10085">
            <v>297.435</v>
          </cell>
          <cell r="AA10085">
            <v>399</v>
          </cell>
          <cell r="AB10085">
            <v>101.565</v>
          </cell>
          <cell r="AC10085">
            <v>0.25454887218045114</v>
          </cell>
          <cell r="AF10085">
            <v>0.25454887218045114</v>
          </cell>
          <cell r="AJ10085">
            <v>0</v>
          </cell>
          <cell r="AK10085">
            <v>297.435</v>
          </cell>
          <cell r="AL10085">
            <v>399</v>
          </cell>
        </row>
        <row r="10086">
          <cell r="G10086">
            <v>169515</v>
          </cell>
          <cell r="H10086" t="str">
            <v>ASPIRATEUR BALAI HENRY QUICK GRIS 1 BATTERIE</v>
          </cell>
          <cell r="I10086">
            <v>140550</v>
          </cell>
          <cell r="J10086" t="str">
            <v>140550-NUMATIC</v>
          </cell>
          <cell r="K10086" t="str">
            <v>915026</v>
          </cell>
          <cell r="L10086" t="str">
            <v>CAE</v>
          </cell>
          <cell r="M10086" t="str">
            <v>20</v>
          </cell>
          <cell r="N10086">
            <v>399</v>
          </cell>
          <cell r="O10086">
            <v>399</v>
          </cell>
          <cell r="P10086">
            <v>0</v>
          </cell>
          <cell r="Q10086">
            <v>399</v>
          </cell>
          <cell r="R10086" t="str">
            <v xml:space="preserve">202544 </v>
          </cell>
          <cell r="S10086" t="str">
            <v xml:space="preserve">GAEL 22 29 HORS MARCHE 2023             </v>
          </cell>
          <cell r="T10086" t="str">
            <v>20</v>
          </cell>
          <cell r="U10086">
            <v>20231231</v>
          </cell>
          <cell r="V10086">
            <v>20231231</v>
          </cell>
          <cell r="W10086" t="str">
            <v>NA1</v>
          </cell>
          <cell r="X10086" t="str">
            <v>A06</v>
          </cell>
          <cell r="Y10086">
            <v>3</v>
          </cell>
          <cell r="Z10086">
            <v>237.08</v>
          </cell>
          <cell r="AA10086">
            <v>399</v>
          </cell>
          <cell r="AB10086">
            <v>161.91999999999999</v>
          </cell>
          <cell r="AC10086">
            <v>0.40581453634085207</v>
          </cell>
          <cell r="AF10086">
            <v>0.40581453634085207</v>
          </cell>
          <cell r="AJ10086">
            <v>0</v>
          </cell>
          <cell r="AK10086">
            <v>237.08</v>
          </cell>
          <cell r="AL10086">
            <v>399</v>
          </cell>
        </row>
        <row r="10087">
          <cell r="G10087">
            <v>105922</v>
          </cell>
          <cell r="H10087" t="str">
            <v>LAVETTE MICRO-CLASSIC EVOLUTION 30X40CM JAUNE LOT X5</v>
          </cell>
          <cell r="I10087">
            <v>140790</v>
          </cell>
          <cell r="J10087" t="str">
            <v>140790-CONCEPT MANUFACTURING</v>
          </cell>
          <cell r="K10087" t="str">
            <v>344</v>
          </cell>
          <cell r="L10087" t="str">
            <v>WEB</v>
          </cell>
          <cell r="M10087" t="str">
            <v>20</v>
          </cell>
          <cell r="N10087">
            <v>9.1</v>
          </cell>
          <cell r="O10087">
            <v>9.1</v>
          </cell>
          <cell r="P10087">
            <v>0</v>
          </cell>
          <cell r="Q10087">
            <v>9.1</v>
          </cell>
          <cell r="R10087" t="str">
            <v xml:space="preserve">203981 </v>
          </cell>
          <cell r="S10087" t="str">
            <v xml:space="preserve">GAEL 22 29 CATALOGUE 1ER JUILLET        </v>
          </cell>
          <cell r="T10087" t="str">
            <v>20</v>
          </cell>
          <cell r="U10087">
            <v>20231231</v>
          </cell>
          <cell r="V10087">
            <v>20231231</v>
          </cell>
          <cell r="W10087" t="str">
            <v>NA1</v>
          </cell>
          <cell r="X10087" t="str">
            <v>A06</v>
          </cell>
          <cell r="Y10087">
            <v>10</v>
          </cell>
          <cell r="Z10087">
            <v>6.95</v>
          </cell>
          <cell r="AA10087">
            <v>9.1</v>
          </cell>
          <cell r="AB10087">
            <v>2.1499999999999995</v>
          </cell>
          <cell r="AC10087">
            <v>0.2362637362637362</v>
          </cell>
          <cell r="AF10087">
            <v>0.2362637362637362</v>
          </cell>
          <cell r="AJ10087">
            <v>0</v>
          </cell>
          <cell r="AK10087">
            <v>6.95</v>
          </cell>
          <cell r="AL10087">
            <v>9.1</v>
          </cell>
        </row>
        <row r="10088">
          <cell r="G10088">
            <v>105923</v>
          </cell>
          <cell r="H10088" t="str">
            <v>LAVETTE MICRO-CLASSIC EVOLUTION 30X40CM BLEUE LOT X5</v>
          </cell>
          <cell r="I10088">
            <v>140790</v>
          </cell>
          <cell r="J10088" t="str">
            <v>140790-CONCEPT MANUFACTURING</v>
          </cell>
          <cell r="K10088" t="str">
            <v>342</v>
          </cell>
          <cell r="L10088" t="str">
            <v>OFN</v>
          </cell>
          <cell r="M10088" t="str">
            <v>20</v>
          </cell>
          <cell r="N10088">
            <v>9.1</v>
          </cell>
          <cell r="O10088">
            <v>9.1</v>
          </cell>
          <cell r="P10088">
            <v>0</v>
          </cell>
          <cell r="Q10088">
            <v>9.1</v>
          </cell>
          <cell r="R10088" t="str">
            <v xml:space="preserve">203981 </v>
          </cell>
          <cell r="S10088" t="str">
            <v xml:space="preserve">GAEL 22 29 CATALOGUE 1ER JUILLET        </v>
          </cell>
          <cell r="T10088" t="str">
            <v>20</v>
          </cell>
          <cell r="U10088">
            <v>20231231</v>
          </cell>
          <cell r="V10088">
            <v>20231231</v>
          </cell>
          <cell r="W10088" t="str">
            <v>NA1</v>
          </cell>
          <cell r="X10088" t="str">
            <v>A06</v>
          </cell>
          <cell r="Y10088">
            <v>7</v>
          </cell>
          <cell r="Z10088">
            <v>6.95</v>
          </cell>
          <cell r="AA10088">
            <v>9.1</v>
          </cell>
          <cell r="AB10088">
            <v>2.1499999999999995</v>
          </cell>
          <cell r="AC10088">
            <v>0.2362637362637362</v>
          </cell>
          <cell r="AF10088">
            <v>0.2362637362637362</v>
          </cell>
          <cell r="AJ10088">
            <v>0</v>
          </cell>
          <cell r="AK10088">
            <v>6.95</v>
          </cell>
          <cell r="AL10088">
            <v>9.1</v>
          </cell>
        </row>
        <row r="10089">
          <cell r="G10089">
            <v>105924</v>
          </cell>
          <cell r="H10089" t="str">
            <v>LAVETTE MICRO-CLASSIC EVOLUTION 30X40CM VERTE LOT X5</v>
          </cell>
          <cell r="I10089">
            <v>140790</v>
          </cell>
          <cell r="J10089" t="str">
            <v>140790-CONCEPT MANUFACTURING</v>
          </cell>
          <cell r="K10089" t="str">
            <v>347</v>
          </cell>
          <cell r="L10089" t="str">
            <v>WEB</v>
          </cell>
          <cell r="M10089" t="str">
            <v>20</v>
          </cell>
          <cell r="N10089">
            <v>9.1</v>
          </cell>
          <cell r="O10089">
            <v>9.1</v>
          </cell>
          <cell r="P10089">
            <v>0</v>
          </cell>
          <cell r="Q10089">
            <v>9.1</v>
          </cell>
          <cell r="R10089" t="str">
            <v xml:space="preserve">203981 </v>
          </cell>
          <cell r="S10089" t="str">
            <v xml:space="preserve">GAEL 22 29 CATALOGUE 1ER JUILLET        </v>
          </cell>
          <cell r="T10089" t="str">
            <v>20</v>
          </cell>
          <cell r="U10089">
            <v>20231231</v>
          </cell>
          <cell r="V10089">
            <v>20231231</v>
          </cell>
          <cell r="W10089" t="str">
            <v>NA1</v>
          </cell>
          <cell r="X10089" t="str">
            <v>A06</v>
          </cell>
          <cell r="Y10089">
            <v>4</v>
          </cell>
          <cell r="Z10089">
            <v>6.95</v>
          </cell>
          <cell r="AA10089">
            <v>9.1</v>
          </cell>
          <cell r="AB10089">
            <v>2.1499999999999995</v>
          </cell>
          <cell r="AC10089">
            <v>0.2362637362637362</v>
          </cell>
          <cell r="AF10089">
            <v>0.2362637362637362</v>
          </cell>
          <cell r="AJ10089">
            <v>0</v>
          </cell>
          <cell r="AK10089">
            <v>6.95</v>
          </cell>
          <cell r="AL10089">
            <v>9.1</v>
          </cell>
        </row>
        <row r="10090">
          <cell r="G10090">
            <v>105925</v>
          </cell>
          <cell r="H10090" t="str">
            <v>LAVETTE MICRO-CLASSIC EVOLUTION 30X40CM ROSE LOT X5</v>
          </cell>
          <cell r="I10090">
            <v>140790</v>
          </cell>
          <cell r="J10090" t="str">
            <v>140790-CONCEPT MANUFACTURING</v>
          </cell>
          <cell r="K10090" t="str">
            <v>345</v>
          </cell>
          <cell r="L10090" t="str">
            <v>WEB</v>
          </cell>
          <cell r="M10090" t="str">
            <v>20</v>
          </cell>
          <cell r="N10090">
            <v>9.1</v>
          </cell>
          <cell r="O10090">
            <v>9.1</v>
          </cell>
          <cell r="P10090">
            <v>0</v>
          </cell>
          <cell r="Q10090">
            <v>9.1</v>
          </cell>
          <cell r="R10090" t="str">
            <v xml:space="preserve">203981 </v>
          </cell>
          <cell r="S10090" t="str">
            <v xml:space="preserve">GAEL 22 29 CATALOGUE 1ER JUILLET        </v>
          </cell>
          <cell r="T10090" t="str">
            <v>20</v>
          </cell>
          <cell r="U10090">
            <v>20231231</v>
          </cell>
          <cell r="V10090">
            <v>20231231</v>
          </cell>
          <cell r="W10090" t="str">
            <v>NA1</v>
          </cell>
          <cell r="X10090" t="str">
            <v>A06</v>
          </cell>
          <cell r="Y10090">
            <v>7</v>
          </cell>
          <cell r="Z10090">
            <v>6.95</v>
          </cell>
          <cell r="AA10090">
            <v>9.1</v>
          </cell>
          <cell r="AB10090">
            <v>2.1499999999999995</v>
          </cell>
          <cell r="AC10090">
            <v>0.2362637362637362</v>
          </cell>
          <cell r="AF10090">
            <v>0.2362637362637362</v>
          </cell>
          <cell r="AJ10090">
            <v>0</v>
          </cell>
          <cell r="AK10090">
            <v>6.95</v>
          </cell>
          <cell r="AL10090">
            <v>9.1</v>
          </cell>
        </row>
        <row r="10091">
          <cell r="G10091">
            <v>106167</v>
          </cell>
          <cell r="H10091" t="str">
            <v>FRANGE DE LAVAGE MICROFIBRE EMR30 VELCRO 50CM BLEU/JAUNE</v>
          </cell>
          <cell r="I10091">
            <v>140790</v>
          </cell>
          <cell r="J10091" t="str">
            <v>140790-CONCEPT MANUFACTURING</v>
          </cell>
          <cell r="K10091" t="str">
            <v>383</v>
          </cell>
          <cell r="L10091" t="str">
            <v>CAE</v>
          </cell>
          <cell r="M10091" t="str">
            <v>20</v>
          </cell>
          <cell r="N10091">
            <v>7</v>
          </cell>
          <cell r="O10091">
            <v>7</v>
          </cell>
          <cell r="P10091">
            <v>0</v>
          </cell>
          <cell r="Q10091">
            <v>7</v>
          </cell>
          <cell r="R10091" t="str">
            <v xml:space="preserve">203981 </v>
          </cell>
          <cell r="S10091" t="str">
            <v xml:space="preserve">GAEL 22 29 CATALOGUE 1ER JUILLET        </v>
          </cell>
          <cell r="T10091" t="str">
            <v>20</v>
          </cell>
          <cell r="U10091">
            <v>20231231</v>
          </cell>
          <cell r="V10091">
            <v>20231231</v>
          </cell>
          <cell r="W10091" t="str">
            <v>NA1</v>
          </cell>
          <cell r="X10091" t="str">
            <v>A06</v>
          </cell>
          <cell r="Y10091">
            <v>30</v>
          </cell>
          <cell r="Z10091">
            <v>4.8600000000000003</v>
          </cell>
          <cell r="AA10091">
            <v>7</v>
          </cell>
          <cell r="AB10091">
            <v>2.1399999999999997</v>
          </cell>
          <cell r="AC10091">
            <v>0.30571428571428566</v>
          </cell>
          <cell r="AF10091">
            <v>0.30571428571428566</v>
          </cell>
          <cell r="AJ10091">
            <v>0</v>
          </cell>
          <cell r="AK10091">
            <v>4.8600000000000003</v>
          </cell>
          <cell r="AL10091">
            <v>7</v>
          </cell>
        </row>
        <row r="10092">
          <cell r="G10092">
            <v>123576</v>
          </cell>
          <cell r="H10092" t="str">
            <v>FRANGE DE LAVAGE MICROFIBRE EMR 80 VELCRO 50CM BLEU/ROUGE</v>
          </cell>
          <cell r="I10092">
            <v>140790</v>
          </cell>
          <cell r="J10092" t="str">
            <v>140790-CONCEPT MANUFACTURING</v>
          </cell>
          <cell r="K10092" t="str">
            <v>0378</v>
          </cell>
          <cell r="L10092" t="str">
            <v>CAE</v>
          </cell>
          <cell r="M10092" t="str">
            <v>20</v>
          </cell>
          <cell r="N10092">
            <v>9.9499999999999993</v>
          </cell>
          <cell r="O10092">
            <v>9.9499999999999993</v>
          </cell>
          <cell r="P10092">
            <v>0</v>
          </cell>
          <cell r="Q10092">
            <v>9.9499999999999993</v>
          </cell>
          <cell r="R10092" t="str">
            <v xml:space="preserve">203981 </v>
          </cell>
          <cell r="S10092" t="str">
            <v xml:space="preserve">GAEL 22 29 CATALOGUE 1ER JUILLET        </v>
          </cell>
          <cell r="T10092" t="str">
            <v>20</v>
          </cell>
          <cell r="U10092">
            <v>20231231</v>
          </cell>
          <cell r="V10092">
            <v>20231231</v>
          </cell>
          <cell r="W10092" t="str">
            <v>NA1</v>
          </cell>
          <cell r="X10092" t="str">
            <v>A06</v>
          </cell>
          <cell r="Y10092">
            <v>358</v>
          </cell>
          <cell r="Z10092">
            <v>5.94</v>
          </cell>
          <cell r="AA10092">
            <v>9.9499999999999993</v>
          </cell>
          <cell r="AB10092">
            <v>4.0099999999999989</v>
          </cell>
          <cell r="AC10092">
            <v>0.40301507537688436</v>
          </cell>
          <cell r="AF10092">
            <v>0.40301507537688436</v>
          </cell>
          <cell r="AJ10092">
            <v>0</v>
          </cell>
          <cell r="AK10092">
            <v>5.94</v>
          </cell>
          <cell r="AL10092">
            <v>9.9499999999999993</v>
          </cell>
        </row>
        <row r="10093">
          <cell r="G10093">
            <v>130560</v>
          </cell>
          <cell r="H10093" t="str">
            <v>FRANGE DE LAVAGE MICROFIBRE EMR 80 VELCRO 30CM BLEU/ROUGE</v>
          </cell>
          <cell r="I10093">
            <v>140790</v>
          </cell>
          <cell r="J10093" t="str">
            <v>140790-CONCEPT MANUFACTURING</v>
          </cell>
          <cell r="K10093" t="str">
            <v>377</v>
          </cell>
          <cell r="L10093" t="str">
            <v>CAE</v>
          </cell>
          <cell r="M10093" t="str">
            <v>20</v>
          </cell>
          <cell r="N10093">
            <v>6.92</v>
          </cell>
          <cell r="O10093">
            <v>6.92</v>
          </cell>
          <cell r="P10093">
            <v>0</v>
          </cell>
          <cell r="Q10093">
            <v>6.92</v>
          </cell>
          <cell r="R10093" t="str">
            <v xml:space="preserve">203981 </v>
          </cell>
          <cell r="S10093" t="str">
            <v xml:space="preserve">GAEL 22 29 CATALOGUE 1ER JUILLET        </v>
          </cell>
          <cell r="T10093" t="str">
            <v>20</v>
          </cell>
          <cell r="U10093">
            <v>20231231</v>
          </cell>
          <cell r="V10093">
            <v>20231231</v>
          </cell>
          <cell r="W10093" t="str">
            <v>NA1</v>
          </cell>
          <cell r="X10093" t="str">
            <v>A06</v>
          </cell>
          <cell r="Y10093">
            <v>30</v>
          </cell>
          <cell r="Z10093">
            <v>4.67</v>
          </cell>
          <cell r="AA10093">
            <v>6.92</v>
          </cell>
          <cell r="AB10093">
            <v>2.25</v>
          </cell>
          <cell r="AC10093">
            <v>0.32514450867052025</v>
          </cell>
          <cell r="AF10093">
            <v>0.32514450867052025</v>
          </cell>
          <cell r="AJ10093">
            <v>0</v>
          </cell>
          <cell r="AK10093">
            <v>4.67</v>
          </cell>
          <cell r="AL10093">
            <v>6.92</v>
          </cell>
        </row>
        <row r="10094">
          <cell r="G10094">
            <v>130652</v>
          </cell>
          <cell r="H10094" t="str">
            <v>FRANGE DE DEPOUSSIERAGE MICROSPEED PLUS VELCRO 48CM VERT</v>
          </cell>
          <cell r="I10094">
            <v>140790</v>
          </cell>
          <cell r="J10094" t="str">
            <v>140790-CONCEPT MANUFACTURING</v>
          </cell>
          <cell r="K10094" t="str">
            <v>106</v>
          </cell>
          <cell r="L10094" t="str">
            <v>CAE</v>
          </cell>
          <cell r="M10094" t="str">
            <v>20</v>
          </cell>
          <cell r="N10094">
            <v>7.5</v>
          </cell>
          <cell r="O10094">
            <v>7.5</v>
          </cell>
          <cell r="P10094">
            <v>0</v>
          </cell>
          <cell r="Q10094">
            <v>7.5</v>
          </cell>
          <cell r="R10094" t="str">
            <v xml:space="preserve">203981 </v>
          </cell>
          <cell r="S10094" t="str">
            <v xml:space="preserve">GAEL 22 29 CATALOGUE 1ER JUILLET        </v>
          </cell>
          <cell r="T10094" t="str">
            <v>20</v>
          </cell>
          <cell r="U10094">
            <v>20231231</v>
          </cell>
          <cell r="V10094">
            <v>20231231</v>
          </cell>
          <cell r="W10094" t="str">
            <v>NA1</v>
          </cell>
          <cell r="X10094" t="str">
            <v>A06</v>
          </cell>
          <cell r="Y10094">
            <v>18</v>
          </cell>
          <cell r="Z10094">
            <v>4.51</v>
          </cell>
          <cell r="AA10094">
            <v>7.5</v>
          </cell>
          <cell r="AB10094">
            <v>2.99</v>
          </cell>
          <cell r="AC10094">
            <v>0.39866666666666667</v>
          </cell>
          <cell r="AF10094">
            <v>0.39866666666666667</v>
          </cell>
          <cell r="AJ10094">
            <v>0</v>
          </cell>
          <cell r="AK10094">
            <v>4.51</v>
          </cell>
          <cell r="AL10094">
            <v>7.5</v>
          </cell>
        </row>
        <row r="10095">
          <cell r="G10095">
            <v>393067</v>
          </cell>
          <cell r="H10095" t="str">
            <v>FRANGE DE LAVAGE MICRO-GLISS VELCRO 48CM BLEU RAYE</v>
          </cell>
          <cell r="I10095">
            <v>140790</v>
          </cell>
          <cell r="J10095" t="str">
            <v>140790-CONCEPT MANUFACTURING</v>
          </cell>
          <cell r="K10095" t="str">
            <v>367</v>
          </cell>
          <cell r="L10095" t="str">
            <v>CAE</v>
          </cell>
          <cell r="M10095" t="str">
            <v>20</v>
          </cell>
          <cell r="N10095">
            <v>6.52</v>
          </cell>
          <cell r="O10095">
            <v>6.52</v>
          </cell>
          <cell r="P10095">
            <v>0</v>
          </cell>
          <cell r="Q10095">
            <v>6.52</v>
          </cell>
          <cell r="R10095" t="str">
            <v xml:space="preserve">203981 </v>
          </cell>
          <cell r="S10095" t="str">
            <v xml:space="preserve">GAEL 22 29 CATALOGUE 1ER JUILLET        </v>
          </cell>
          <cell r="T10095" t="str">
            <v>20</v>
          </cell>
          <cell r="U10095">
            <v>20231231</v>
          </cell>
          <cell r="V10095">
            <v>20231231</v>
          </cell>
          <cell r="W10095" t="str">
            <v>NA1</v>
          </cell>
          <cell r="X10095" t="str">
            <v>A06</v>
          </cell>
          <cell r="Y10095">
            <v>81</v>
          </cell>
          <cell r="Z10095">
            <v>4.51</v>
          </cell>
          <cell r="AA10095">
            <v>6.52</v>
          </cell>
          <cell r="AB10095">
            <v>2.0099999999999998</v>
          </cell>
          <cell r="AC10095">
            <v>0.30828220858895705</v>
          </cell>
          <cell r="AF10095">
            <v>0.30828220858895705</v>
          </cell>
          <cell r="AJ10095">
            <v>0</v>
          </cell>
          <cell r="AK10095">
            <v>4.51</v>
          </cell>
          <cell r="AL10095">
            <v>6.52</v>
          </cell>
        </row>
        <row r="10096">
          <cell r="G10096">
            <v>393108</v>
          </cell>
          <cell r="H10096" t="str">
            <v>MANCHE TELESCOPIQUE ERGONOMIQUE 1.05M A 1.80M D29MM ALU BLC</v>
          </cell>
          <cell r="I10096">
            <v>140790</v>
          </cell>
          <cell r="J10096" t="str">
            <v>140790-CONCEPT MANUFACTURING</v>
          </cell>
          <cell r="K10096" t="str">
            <v>324</v>
          </cell>
          <cell r="L10096" t="str">
            <v>CAE</v>
          </cell>
          <cell r="M10096" t="str">
            <v>20</v>
          </cell>
          <cell r="N10096">
            <v>15.86</v>
          </cell>
          <cell r="O10096">
            <v>15.86</v>
          </cell>
          <cell r="P10096">
            <v>0</v>
          </cell>
          <cell r="Q10096">
            <v>15.86</v>
          </cell>
          <cell r="R10096" t="str">
            <v xml:space="preserve">203981 </v>
          </cell>
          <cell r="S10096" t="str">
            <v xml:space="preserve">GAEL 22 29 CATALOGUE 1ER JUILLET        </v>
          </cell>
          <cell r="T10096" t="str">
            <v>20</v>
          </cell>
          <cell r="U10096">
            <v>20231231</v>
          </cell>
          <cell r="V10096">
            <v>20231231</v>
          </cell>
          <cell r="W10096" t="str">
            <v>NA1</v>
          </cell>
          <cell r="X10096" t="str">
            <v>A06</v>
          </cell>
          <cell r="Y10096">
            <v>7</v>
          </cell>
          <cell r="Z10096">
            <v>11.52</v>
          </cell>
          <cell r="AA10096">
            <v>15.86</v>
          </cell>
          <cell r="AB10096">
            <v>4.34</v>
          </cell>
          <cell r="AC10096">
            <v>0.27364438839848676</v>
          </cell>
          <cell r="AF10096">
            <v>0.27364438839848676</v>
          </cell>
          <cell r="AJ10096">
            <v>0</v>
          </cell>
          <cell r="AK10096">
            <v>11.52</v>
          </cell>
          <cell r="AL10096">
            <v>15.86</v>
          </cell>
        </row>
        <row r="10097">
          <cell r="G10097">
            <v>160676</v>
          </cell>
          <cell r="H10097" t="str">
            <v>LINGETTES ANTIMICROBIENNES PLUS PURELL BOITE X100</v>
          </cell>
          <cell r="I10097">
            <v>160102</v>
          </cell>
          <cell r="J10097" t="str">
            <v>160102-PRODENE KLINT</v>
          </cell>
          <cell r="K10097" t="str">
            <v>9202-12-EEU00</v>
          </cell>
          <cell r="L10097" t="str">
            <v>CAE</v>
          </cell>
          <cell r="M10097" t="str">
            <v>20</v>
          </cell>
          <cell r="N10097">
            <v>3.51</v>
          </cell>
          <cell r="O10097">
            <v>3.51</v>
          </cell>
          <cell r="P10097">
            <v>0</v>
          </cell>
          <cell r="Q10097">
            <v>3.51</v>
          </cell>
          <cell r="R10097" t="str">
            <v xml:space="preserve">203981 </v>
          </cell>
          <cell r="S10097" t="str">
            <v xml:space="preserve">GAEL 22 29 CATALOGUE 1ER JUILLET        </v>
          </cell>
          <cell r="T10097" t="str">
            <v>20</v>
          </cell>
          <cell r="U10097">
            <v>20231231</v>
          </cell>
          <cell r="V10097">
            <v>20231231</v>
          </cell>
          <cell r="W10097" t="str">
            <v>NA1</v>
          </cell>
          <cell r="X10097" t="str">
            <v>A06</v>
          </cell>
          <cell r="Y10097">
            <v>6</v>
          </cell>
          <cell r="Z10097">
            <v>1.8108333333333333</v>
          </cell>
          <cell r="AA10097">
            <v>3.51</v>
          </cell>
          <cell r="AB10097">
            <v>1.6991666666666665</v>
          </cell>
          <cell r="AC10097">
            <v>0.48409306742640074</v>
          </cell>
          <cell r="AF10097">
            <v>0.48409306742640074</v>
          </cell>
          <cell r="AJ10097">
            <v>-1.8407731249696787E-7</v>
          </cell>
          <cell r="AK10097">
            <v>1.8108329999999999</v>
          </cell>
          <cell r="AL10097">
            <v>3.5099993538886327</v>
          </cell>
        </row>
        <row r="10098">
          <cell r="G10098">
            <v>390339</v>
          </cell>
          <cell r="H10098" t="str">
            <v>GEL HYDROALCOOLIQUE+ TECHLINE 500ML POMPE MONTEE CX12</v>
          </cell>
          <cell r="I10098">
            <v>160102</v>
          </cell>
          <cell r="J10098" t="str">
            <v>160102-PRODENE KLINT</v>
          </cell>
          <cell r="K10098" t="str">
            <v>B1587JAH03A</v>
          </cell>
          <cell r="L10098" t="str">
            <v>CAE</v>
          </cell>
          <cell r="M10098" t="str">
            <v>20</v>
          </cell>
          <cell r="N10098">
            <v>48.62</v>
          </cell>
          <cell r="O10098">
            <v>48.62</v>
          </cell>
          <cell r="P10098">
            <v>0</v>
          </cell>
          <cell r="Q10098">
            <v>48.62</v>
          </cell>
          <cell r="R10098" t="str">
            <v xml:space="preserve">203981 </v>
          </cell>
          <cell r="S10098" t="str">
            <v xml:space="preserve">GAEL 22 29 CATALOGUE 1ER JUILLET        </v>
          </cell>
          <cell r="T10098" t="str">
            <v>20</v>
          </cell>
          <cell r="U10098">
            <v>20231231</v>
          </cell>
          <cell r="V10098">
            <v>20231231</v>
          </cell>
          <cell r="W10098" t="str">
            <v>NA1</v>
          </cell>
          <cell r="X10098" t="str">
            <v>A06</v>
          </cell>
          <cell r="Y10098">
            <v>8</v>
          </cell>
          <cell r="Z10098">
            <v>28.41</v>
          </cell>
          <cell r="AA10098">
            <v>48.62</v>
          </cell>
          <cell r="AB10098">
            <v>20.209999999999997</v>
          </cell>
          <cell r="AC10098">
            <v>0.41567256273138625</v>
          </cell>
          <cell r="AF10098">
            <v>0.41567256273138625</v>
          </cell>
          <cell r="AJ10098">
            <v>0</v>
          </cell>
          <cell r="AK10098">
            <v>28.41</v>
          </cell>
          <cell r="AL10098">
            <v>48.62</v>
          </cell>
        </row>
        <row r="10099">
          <cell r="G10099">
            <v>395440</v>
          </cell>
          <cell r="H10099" t="str">
            <v>GEL HYDROALCOOLIQUE TECHLINE 5L</v>
          </cell>
          <cell r="I10099">
            <v>160102</v>
          </cell>
          <cell r="J10099" t="str">
            <v>160102-PRODENE KLINT</v>
          </cell>
          <cell r="K10099" t="str">
            <v>B1587BAW05B</v>
          </cell>
          <cell r="L10099" t="str">
            <v>CAE</v>
          </cell>
          <cell r="M10099" t="str">
            <v>20</v>
          </cell>
          <cell r="N10099">
            <v>28.61</v>
          </cell>
          <cell r="O10099">
            <v>28.61</v>
          </cell>
          <cell r="P10099">
            <v>0</v>
          </cell>
          <cell r="Q10099">
            <v>28.61</v>
          </cell>
          <cell r="R10099" t="str">
            <v xml:space="preserve">203981 </v>
          </cell>
          <cell r="S10099" t="str">
            <v xml:space="preserve">GAEL 22 29 CATALOGUE 1ER JUILLET        </v>
          </cell>
          <cell r="T10099" t="str">
            <v>20</v>
          </cell>
          <cell r="U10099">
            <v>20231231</v>
          </cell>
          <cell r="V10099">
            <v>20231231</v>
          </cell>
          <cell r="W10099" t="str">
            <v>NA1</v>
          </cell>
          <cell r="X10099" t="str">
            <v>A06</v>
          </cell>
          <cell r="Y10099">
            <v>79</v>
          </cell>
          <cell r="Z10099">
            <v>11.935</v>
          </cell>
          <cell r="AA10099">
            <v>28.61</v>
          </cell>
          <cell r="AB10099">
            <v>16.674999999999997</v>
          </cell>
          <cell r="AC10099">
            <v>0.58283816847256198</v>
          </cell>
          <cell r="AF10099">
            <v>0.58283816847256198</v>
          </cell>
          <cell r="AJ10099">
            <v>0</v>
          </cell>
          <cell r="AK10099">
            <v>11.935</v>
          </cell>
          <cell r="AL10099">
            <v>28.61</v>
          </cell>
        </row>
        <row r="10100">
          <cell r="G10100">
            <v>390310</v>
          </cell>
          <cell r="H10100" t="str">
            <v>DETERGENT NEUTRE SOLS PARFUME TECHLINE 5L</v>
          </cell>
          <cell r="I10100">
            <v>160304</v>
          </cell>
          <cell r="J10100" t="str">
            <v>160304-HYGIENE ET NATURE</v>
          </cell>
          <cell r="K10100" t="str">
            <v>772011/2X5</v>
          </cell>
          <cell r="L10100" t="str">
            <v>CAE</v>
          </cell>
          <cell r="M10100" t="str">
            <v>20</v>
          </cell>
          <cell r="N10100">
            <v>10.51</v>
          </cell>
          <cell r="O10100">
            <v>10.51</v>
          </cell>
          <cell r="P10100">
            <v>0</v>
          </cell>
          <cell r="Q10100">
            <v>10.51</v>
          </cell>
          <cell r="R10100" t="str">
            <v xml:space="preserve">203981 </v>
          </cell>
          <cell r="S10100" t="str">
            <v xml:space="preserve">GAEL 22 29 CATALOGUE 1ER JUILLET        </v>
          </cell>
          <cell r="T10100" t="str">
            <v>20</v>
          </cell>
          <cell r="U10100">
            <v>20231231</v>
          </cell>
          <cell r="V10100">
            <v>20231231</v>
          </cell>
          <cell r="W10100" t="str">
            <v>NA1</v>
          </cell>
          <cell r="X10100" t="str">
            <v>A06</v>
          </cell>
          <cell r="Y10100">
            <v>12</v>
          </cell>
          <cell r="Z10100">
            <v>4.58</v>
          </cell>
          <cell r="AA10100">
            <v>10.51</v>
          </cell>
          <cell r="AB10100">
            <v>5.93</v>
          </cell>
          <cell r="AC10100">
            <v>0.56422454804947664</v>
          </cell>
          <cell r="AF10100">
            <v>0.56422454804947664</v>
          </cell>
          <cell r="AJ10100">
            <v>0</v>
          </cell>
          <cell r="AK10100">
            <v>4.58</v>
          </cell>
          <cell r="AL10100">
            <v>10.51</v>
          </cell>
        </row>
        <row r="10101">
          <cell r="G10101">
            <v>105362</v>
          </cell>
          <cell r="H10101" t="str">
            <v>BOULE INOX 60 GR - LOT DE 10</v>
          </cell>
          <cell r="I10101">
            <v>160413</v>
          </cell>
          <cell r="J10101" t="str">
            <v>160413-PRODIFA</v>
          </cell>
          <cell r="K10101" t="str">
            <v>N507770</v>
          </cell>
          <cell r="L10101" t="str">
            <v>OF</v>
          </cell>
          <cell r="M10101" t="str">
            <v>30</v>
          </cell>
          <cell r="N10101">
            <v>5.56</v>
          </cell>
          <cell r="O10101">
            <v>5.56</v>
          </cell>
          <cell r="P10101">
            <v>0</v>
          </cell>
          <cell r="Q10101">
            <v>5.56</v>
          </cell>
          <cell r="R10101" t="str">
            <v xml:space="preserve">203981 </v>
          </cell>
          <cell r="S10101" t="str">
            <v xml:space="preserve">GAEL 22 29 CATALOGUE 1ER JUILLET        </v>
          </cell>
          <cell r="T10101" t="str">
            <v>20</v>
          </cell>
          <cell r="U10101">
            <v>20231231</v>
          </cell>
          <cell r="V10101">
            <v>20231231</v>
          </cell>
          <cell r="W10101" t="str">
            <v>NA1</v>
          </cell>
          <cell r="X10101" t="str">
            <v>A06</v>
          </cell>
          <cell r="Y10101">
            <v>9</v>
          </cell>
          <cell r="Z10101">
            <v>3.8170000000000002</v>
          </cell>
          <cell r="AA10101">
            <v>5.56</v>
          </cell>
          <cell r="AB10101">
            <v>1.7429999999999994</v>
          </cell>
          <cell r="AC10101">
            <v>0.31348920863309343</v>
          </cell>
          <cell r="AF10101">
            <v>0.31348920863309343</v>
          </cell>
          <cell r="AJ10101">
            <v>0</v>
          </cell>
          <cell r="AK10101">
            <v>3.8170000000000002</v>
          </cell>
          <cell r="AL10101">
            <v>5.56</v>
          </cell>
        </row>
        <row r="10102">
          <cell r="G10102">
            <v>393449</v>
          </cell>
          <cell r="H10102" t="str">
            <v>SAC 130L BD 65µ 820X1150MM NOIR C/5X20</v>
          </cell>
          <cell r="I10102">
            <v>199137</v>
          </cell>
          <cell r="J10102" t="str">
            <v>199137-BARBIER ET CIE</v>
          </cell>
          <cell r="K10102" t="str">
            <v>34858</v>
          </cell>
          <cell r="L10102" t="str">
            <v>CAE</v>
          </cell>
          <cell r="M10102" t="str">
            <v>20</v>
          </cell>
          <cell r="N10102">
            <v>27.35</v>
          </cell>
          <cell r="O10102">
            <v>27.35</v>
          </cell>
          <cell r="P10102">
            <v>0</v>
          </cell>
          <cell r="Q10102">
            <v>27.35</v>
          </cell>
          <cell r="R10102" t="str">
            <v xml:space="preserve">203981 </v>
          </cell>
          <cell r="S10102" t="str">
            <v xml:space="preserve">GAEL 22 29 CATALOGUE 1ER JUILLET        </v>
          </cell>
          <cell r="T10102" t="str">
            <v>20</v>
          </cell>
          <cell r="U10102">
            <v>20231231</v>
          </cell>
          <cell r="V10102">
            <v>20231231</v>
          </cell>
          <cell r="W10102" t="str">
            <v>NA1</v>
          </cell>
          <cell r="X10102" t="str">
            <v>A06</v>
          </cell>
          <cell r="Y10102">
            <v>160</v>
          </cell>
          <cell r="Z10102">
            <v>16.86</v>
          </cell>
          <cell r="AA10102">
            <v>27.35</v>
          </cell>
          <cell r="AB10102">
            <v>10.490000000000002</v>
          </cell>
          <cell r="AC10102">
            <v>0.383546617915905</v>
          </cell>
          <cell r="AF10102">
            <v>0.383546617915905</v>
          </cell>
          <cell r="AJ10102">
            <v>0</v>
          </cell>
          <cell r="AK10102">
            <v>16.86</v>
          </cell>
          <cell r="AL10102">
            <v>27.35</v>
          </cell>
        </row>
        <row r="10103">
          <cell r="G10103">
            <v>160940</v>
          </cell>
          <cell r="H10103" t="str">
            <v>SAC 30L HD 10µ 500X540MM NOIR C/20X25</v>
          </cell>
          <cell r="I10103">
            <v>199206</v>
          </cell>
          <cell r="J10103" t="str">
            <v>199206-GD EMBALLAGES</v>
          </cell>
          <cell r="K10103" t="str">
            <v>160940</v>
          </cell>
          <cell r="L10103" t="str">
            <v>NEW</v>
          </cell>
          <cell r="M10103" t="str">
            <v>20</v>
          </cell>
          <cell r="N10103">
            <v>9.5299999999999994</v>
          </cell>
          <cell r="O10103">
            <v>9.5299999999999994</v>
          </cell>
          <cell r="P10103">
            <v>0</v>
          </cell>
          <cell r="Q10103">
            <v>9.5299999999999994</v>
          </cell>
          <cell r="R10103" t="str">
            <v xml:space="preserve">203981 </v>
          </cell>
          <cell r="S10103" t="str">
            <v xml:space="preserve">GAEL 22 29 CATALOGUE 1ER JUILLET        </v>
          </cell>
          <cell r="T10103" t="str">
            <v>20</v>
          </cell>
          <cell r="U10103">
            <v>20231231</v>
          </cell>
          <cell r="V10103">
            <v>20231231</v>
          </cell>
          <cell r="W10103" t="str">
            <v>NA1</v>
          </cell>
          <cell r="X10103" t="str">
            <v>A06</v>
          </cell>
          <cell r="Y10103">
            <v>9</v>
          </cell>
          <cell r="Z10103">
            <v>5.1260000000000003</v>
          </cell>
          <cell r="AA10103">
            <v>9.5299999999999994</v>
          </cell>
          <cell r="AB10103">
            <v>4.403999999999999</v>
          </cell>
          <cell r="AC10103">
            <v>0.46211962224554032</v>
          </cell>
          <cell r="AF10103">
            <v>0.46211962224554032</v>
          </cell>
          <cell r="AJ10103">
            <v>-4.994147483417874E-2</v>
          </cell>
          <cell r="AK10103">
            <v>4.87</v>
          </cell>
          <cell r="AL10103">
            <v>9.0540577448302759</v>
          </cell>
        </row>
        <row r="10104">
          <cell r="G10104">
            <v>160941</v>
          </cell>
          <cell r="H10104" t="str">
            <v>SAC 50L HD 13µ 680X750MM NOIR C/10X50</v>
          </cell>
          <cell r="I10104">
            <v>199206</v>
          </cell>
          <cell r="J10104" t="str">
            <v>199206-GD EMBALLAGES</v>
          </cell>
          <cell r="K10104" t="str">
            <v>160941</v>
          </cell>
          <cell r="L10104" t="str">
            <v>NEW</v>
          </cell>
          <cell r="M10104" t="str">
            <v>20</v>
          </cell>
          <cell r="N10104">
            <v>22.84</v>
          </cell>
          <cell r="O10104">
            <v>22.84</v>
          </cell>
          <cell r="P10104">
            <v>0</v>
          </cell>
          <cell r="Q10104">
            <v>22.84</v>
          </cell>
          <cell r="R10104" t="str">
            <v xml:space="preserve">203981 </v>
          </cell>
          <cell r="S10104" t="str">
            <v xml:space="preserve">GAEL 22 29 CATALOGUE 1ER JUILLET        </v>
          </cell>
          <cell r="T10104" t="str">
            <v>20</v>
          </cell>
          <cell r="U10104">
            <v>20231231</v>
          </cell>
          <cell r="V10104">
            <v>20231231</v>
          </cell>
          <cell r="W10104" t="str">
            <v>NA1</v>
          </cell>
          <cell r="X10104" t="str">
            <v>A06</v>
          </cell>
          <cell r="Y10104">
            <v>2</v>
          </cell>
          <cell r="Z10104">
            <v>12.688000000000001</v>
          </cell>
          <cell r="AA10104">
            <v>22.84</v>
          </cell>
          <cell r="AB10104">
            <v>10.151999999999999</v>
          </cell>
          <cell r="AC10104">
            <v>0.44448336252189141</v>
          </cell>
          <cell r="AF10104">
            <v>0.44448336252189141</v>
          </cell>
          <cell r="AJ10104">
            <v>-4.9968474148802039E-2</v>
          </cell>
          <cell r="AK10104">
            <v>12.054</v>
          </cell>
          <cell r="AL10104">
            <v>21.698720050441363</v>
          </cell>
        </row>
        <row r="10105">
          <cell r="G10105">
            <v>393402</v>
          </cell>
          <cell r="H10105" t="str">
            <v>SAC 20L HD 11µ 450X500MM BLANC C/20X50</v>
          </cell>
          <cell r="I10105">
            <v>199206</v>
          </cell>
          <cell r="J10105" t="str">
            <v>199206-GD EMBALLAGES</v>
          </cell>
          <cell r="K10105" t="str">
            <v>393402</v>
          </cell>
          <cell r="L10105" t="str">
            <v>CAE</v>
          </cell>
          <cell r="M10105" t="str">
            <v>20</v>
          </cell>
          <cell r="N10105">
            <v>18.2</v>
          </cell>
          <cell r="O10105">
            <v>18.2</v>
          </cell>
          <cell r="P10105">
            <v>0</v>
          </cell>
          <cell r="Q10105">
            <v>18.2</v>
          </cell>
          <cell r="R10105" t="str">
            <v xml:space="preserve">203981 </v>
          </cell>
          <cell r="S10105" t="str">
            <v xml:space="preserve">GAEL 22 29 CATALOGUE 1ER JUILLET        </v>
          </cell>
          <cell r="T10105" t="str">
            <v>20</v>
          </cell>
          <cell r="U10105">
            <v>20231231</v>
          </cell>
          <cell r="V10105">
            <v>20231231</v>
          </cell>
          <cell r="W10105" t="str">
            <v>NA1</v>
          </cell>
          <cell r="X10105" t="str">
            <v>A06</v>
          </cell>
          <cell r="Y10105">
            <v>27</v>
          </cell>
          <cell r="Z10105">
            <v>10.496</v>
          </cell>
          <cell r="AA10105">
            <v>18.2</v>
          </cell>
          <cell r="AB10105">
            <v>7.7039999999999988</v>
          </cell>
          <cell r="AC10105">
            <v>0.42329670329670327</v>
          </cell>
          <cell r="AF10105">
            <v>0.42329670329670327</v>
          </cell>
          <cell r="AJ10105">
            <v>-5.0019054878048815E-2</v>
          </cell>
          <cell r="AK10105">
            <v>9.9710000000000001</v>
          </cell>
          <cell r="AL10105">
            <v>17.289653201219512</v>
          </cell>
        </row>
        <row r="10106">
          <cell r="G10106">
            <v>393405</v>
          </cell>
          <cell r="H10106" t="str">
            <v>SAC 30L BD 27µ 500X675MM BLANC C/20X25</v>
          </cell>
          <cell r="I10106">
            <v>199206</v>
          </cell>
          <cell r="J10106" t="str">
            <v>199206-GD EMBALLAGES</v>
          </cell>
          <cell r="K10106" t="str">
            <v>393405</v>
          </cell>
          <cell r="L10106" t="str">
            <v>CAE</v>
          </cell>
          <cell r="M10106" t="str">
            <v>20</v>
          </cell>
          <cell r="N10106">
            <v>44.34</v>
          </cell>
          <cell r="O10106">
            <v>44.34</v>
          </cell>
          <cell r="P10106">
            <v>0</v>
          </cell>
          <cell r="Q10106">
            <v>44.34</v>
          </cell>
          <cell r="R10106" t="str">
            <v xml:space="preserve">203981 </v>
          </cell>
          <cell r="S10106" t="str">
            <v xml:space="preserve">GAEL 22 29 CATALOGUE 1ER JUILLET        </v>
          </cell>
          <cell r="T10106" t="str">
            <v>20</v>
          </cell>
          <cell r="U10106">
            <v>20231231</v>
          </cell>
          <cell r="V10106">
            <v>20231231</v>
          </cell>
          <cell r="W10106" t="str">
            <v>NA1</v>
          </cell>
          <cell r="X10106" t="str">
            <v>A06</v>
          </cell>
          <cell r="Y10106">
            <v>19</v>
          </cell>
          <cell r="Z10106">
            <v>22.381</v>
          </cell>
          <cell r="AA10106">
            <v>44.34</v>
          </cell>
          <cell r="AB10106">
            <v>21.959000000000003</v>
          </cell>
          <cell r="AC10106">
            <v>0.49524131709517372</v>
          </cell>
          <cell r="AF10106">
            <v>0.49524131709517372</v>
          </cell>
          <cell r="AJ10106">
            <v>-3.9631830570573276E-2</v>
          </cell>
          <cell r="AK10106">
            <v>21.494</v>
          </cell>
          <cell r="AL10106">
            <v>42.582724632500785</v>
          </cell>
        </row>
        <row r="10107">
          <cell r="G10107">
            <v>393423</v>
          </cell>
          <cell r="H10107" t="str">
            <v>SAC 100L HD 18µ 820X870MM NOIR C/20X25</v>
          </cell>
          <cell r="I10107">
            <v>199206</v>
          </cell>
          <cell r="J10107" t="str">
            <v>199206-GD EMBALLAGES</v>
          </cell>
          <cell r="K10107" t="str">
            <v>393423</v>
          </cell>
          <cell r="L10107" t="str">
            <v>CAE</v>
          </cell>
          <cell r="M10107" t="str">
            <v>20</v>
          </cell>
          <cell r="N10107">
            <v>33.15</v>
          </cell>
          <cell r="O10107">
            <v>33.15</v>
          </cell>
          <cell r="P10107">
            <v>0</v>
          </cell>
          <cell r="Q10107">
            <v>33.15</v>
          </cell>
          <cell r="R10107" t="str">
            <v xml:space="preserve">203981 </v>
          </cell>
          <cell r="S10107" t="str">
            <v xml:space="preserve">GAEL 22 29 CATALOGUE 1ER JUILLET        </v>
          </cell>
          <cell r="T10107" t="str">
            <v>20</v>
          </cell>
          <cell r="U10107">
            <v>20231231</v>
          </cell>
          <cell r="V10107">
            <v>20231231</v>
          </cell>
          <cell r="W10107" t="str">
            <v>NA1</v>
          </cell>
          <cell r="X10107" t="str">
            <v>A06</v>
          </cell>
          <cell r="Y10107">
            <v>0</v>
          </cell>
          <cell r="Z10107">
            <v>22.225999999999999</v>
          </cell>
          <cell r="AA10107">
            <v>33.15</v>
          </cell>
          <cell r="AB10107">
            <v>10.923999999999999</v>
          </cell>
          <cell r="AC10107">
            <v>0.32953242835595775</v>
          </cell>
          <cell r="AF10107">
            <v>0.32953242835595775</v>
          </cell>
          <cell r="AJ10107">
            <v>-4.998650229460995E-2</v>
          </cell>
          <cell r="AK10107">
            <v>21.114999999999998</v>
          </cell>
          <cell r="AL10107">
            <v>31.49294744893368</v>
          </cell>
        </row>
        <row r="10108">
          <cell r="G10108">
            <v>394232</v>
          </cell>
          <cell r="H10108" t="str">
            <v>HOUSSE CONTAINER 240L BD 30µ 1150x1450MM NOIR C/10X10</v>
          </cell>
          <cell r="I10108">
            <v>199206</v>
          </cell>
          <cell r="J10108" t="str">
            <v>199206-GD EMBALLAGES</v>
          </cell>
          <cell r="K10108" t="str">
            <v>394232</v>
          </cell>
          <cell r="L10108" t="str">
            <v>CAE</v>
          </cell>
          <cell r="M10108" t="str">
            <v>20</v>
          </cell>
          <cell r="N10108">
            <v>30.79</v>
          </cell>
          <cell r="O10108">
            <v>30.79</v>
          </cell>
          <cell r="P10108">
            <v>0</v>
          </cell>
          <cell r="Q10108">
            <v>30.79</v>
          </cell>
          <cell r="R10108" t="str">
            <v xml:space="preserve">203981 </v>
          </cell>
          <cell r="S10108" t="str">
            <v xml:space="preserve">GAEL 22 29 CATALOGUE 1ER JUILLET        </v>
          </cell>
          <cell r="T10108" t="str">
            <v>20</v>
          </cell>
          <cell r="U10108">
            <v>20231231</v>
          </cell>
          <cell r="V10108">
            <v>20231231</v>
          </cell>
          <cell r="W10108" t="str">
            <v>NA1</v>
          </cell>
          <cell r="X10108" t="str">
            <v>A06</v>
          </cell>
          <cell r="Y10108">
            <v>2</v>
          </cell>
          <cell r="Z10108">
            <v>15.063000000000001</v>
          </cell>
          <cell r="AA10108">
            <v>30.79</v>
          </cell>
          <cell r="AB10108">
            <v>15.726999999999999</v>
          </cell>
          <cell r="AC10108">
            <v>0.51078272166287753</v>
          </cell>
          <cell r="AF10108">
            <v>0.51078272166287753</v>
          </cell>
          <cell r="AJ10108">
            <v>-6.8777799907057111E-2</v>
          </cell>
          <cell r="AK10108">
            <v>14.026999999999999</v>
          </cell>
          <cell r="AL10108">
            <v>28.672331540861713</v>
          </cell>
        </row>
        <row r="10109">
          <cell r="G10109">
            <v>394234</v>
          </cell>
          <cell r="H10109" t="str">
            <v>HOUSSE CONTAINER 330L BD 30µ 1350X1450MM NOIR C/10X10</v>
          </cell>
          <cell r="I10109">
            <v>199206</v>
          </cell>
          <cell r="J10109" t="str">
            <v>199206-GD EMBALLAGES</v>
          </cell>
          <cell r="K10109" t="str">
            <v>394234</v>
          </cell>
          <cell r="L10109" t="str">
            <v>CAE</v>
          </cell>
          <cell r="M10109" t="str">
            <v>20</v>
          </cell>
          <cell r="N10109">
            <v>55.86</v>
          </cell>
          <cell r="O10109">
            <v>55.86</v>
          </cell>
          <cell r="P10109">
            <v>0</v>
          </cell>
          <cell r="Q10109">
            <v>55.86</v>
          </cell>
          <cell r="R10109" t="str">
            <v xml:space="preserve">203981 </v>
          </cell>
          <cell r="S10109" t="str">
            <v xml:space="preserve">GAEL 22 29 CATALOGUE 1ER JUILLET        </v>
          </cell>
          <cell r="T10109" t="str">
            <v>20</v>
          </cell>
          <cell r="U10109">
            <v>20231231</v>
          </cell>
          <cell r="V10109">
            <v>20231231</v>
          </cell>
          <cell r="W10109" t="str">
            <v>NA1</v>
          </cell>
          <cell r="X10109" t="str">
            <v>A06</v>
          </cell>
          <cell r="Y10109">
            <v>2</v>
          </cell>
          <cell r="Z10109">
            <v>17.681000000000001</v>
          </cell>
          <cell r="AA10109">
            <v>55.86</v>
          </cell>
          <cell r="AB10109">
            <v>38.179000000000002</v>
          </cell>
          <cell r="AC10109">
            <v>0.68347654851414252</v>
          </cell>
          <cell r="AF10109">
            <v>0.68347654851414252</v>
          </cell>
          <cell r="AJ10109">
            <v>-6.8774390588767664E-2</v>
          </cell>
          <cell r="AK10109">
            <v>16.465</v>
          </cell>
          <cell r="AL10109">
            <v>52.018262541711437</v>
          </cell>
        </row>
        <row r="10110">
          <cell r="G10110">
            <v>393820</v>
          </cell>
          <cell r="H10110" t="str">
            <v>TAMPONGE 740 3M GRAND MODELE 131X88MM VERT SACHET X10</v>
          </cell>
          <cell r="I10110">
            <v>200030</v>
          </cell>
          <cell r="J10110" t="str">
            <v>200030-3M FRANCE</v>
          </cell>
          <cell r="K10110" t="str">
            <v>CDE 10082/ ART 7100157863</v>
          </cell>
          <cell r="L10110" t="str">
            <v>CAE</v>
          </cell>
          <cell r="M10110" t="str">
            <v>20</v>
          </cell>
          <cell r="N10110">
            <v>11.97</v>
          </cell>
          <cell r="O10110">
            <v>11.97</v>
          </cell>
          <cell r="P10110">
            <v>0</v>
          </cell>
          <cell r="Q10110">
            <v>11.97</v>
          </cell>
          <cell r="R10110" t="str">
            <v xml:space="preserve">203981 </v>
          </cell>
          <cell r="S10110" t="str">
            <v xml:space="preserve">GAEL 22 29 CATALOGUE 1ER JUILLET        </v>
          </cell>
          <cell r="T10110" t="str">
            <v>20</v>
          </cell>
          <cell r="U10110">
            <v>20231231</v>
          </cell>
          <cell r="V10110">
            <v>20231231</v>
          </cell>
          <cell r="W10110" t="str">
            <v>NA1</v>
          </cell>
          <cell r="X10110" t="str">
            <v>A06</v>
          </cell>
          <cell r="Y10110">
            <v>163</v>
          </cell>
          <cell r="Z10110">
            <v>9.0630000000000006</v>
          </cell>
          <cell r="AA10110">
            <v>11.97</v>
          </cell>
          <cell r="AB10110">
            <v>2.907</v>
          </cell>
          <cell r="AC10110">
            <v>0.24285714285714285</v>
          </cell>
          <cell r="AF10110">
            <v>0.24285714285714285</v>
          </cell>
          <cell r="AJ10110">
            <v>0</v>
          </cell>
          <cell r="AK10110">
            <v>9.0630000000000006</v>
          </cell>
          <cell r="AL10110">
            <v>11.97</v>
          </cell>
        </row>
        <row r="10111">
          <cell r="G10111">
            <v>109162</v>
          </cell>
          <cell r="H10111" t="str">
            <v>BOBINE DC 450FTS TORK M4 BLANC 2PLIS 19.4X33.5CM X6</v>
          </cell>
          <cell r="I10111">
            <v>20003</v>
          </cell>
          <cell r="J10111" t="str">
            <v>20003-ESSITY FRANCE (EX TISSUE)</v>
          </cell>
          <cell r="K10111" t="str">
            <v>473472</v>
          </cell>
          <cell r="L10111" t="str">
            <v>CAE</v>
          </cell>
          <cell r="M10111" t="str">
            <v>20</v>
          </cell>
          <cell r="N10111">
            <v>41.45</v>
          </cell>
          <cell r="O10111">
            <v>41.45</v>
          </cell>
          <cell r="P10111">
            <v>0</v>
          </cell>
          <cell r="Q10111">
            <v>41.45</v>
          </cell>
          <cell r="R10111" t="str">
            <v xml:space="preserve">203981 </v>
          </cell>
          <cell r="S10111" t="str">
            <v xml:space="preserve">GAEL 22 29 CATALOGUE 1ER JUILLET        </v>
          </cell>
          <cell r="T10111" t="str">
            <v>20</v>
          </cell>
          <cell r="U10111">
            <v>20231231</v>
          </cell>
          <cell r="V10111">
            <v>20231231</v>
          </cell>
          <cell r="W10111" t="str">
            <v>NA1</v>
          </cell>
          <cell r="X10111" t="str">
            <v>A06</v>
          </cell>
          <cell r="Y10111">
            <v>193</v>
          </cell>
          <cell r="Z10111">
            <v>27.922000000000001</v>
          </cell>
          <cell r="AA10111">
            <v>41.45</v>
          </cell>
          <cell r="AB10111">
            <v>13.528000000000002</v>
          </cell>
          <cell r="AC10111">
            <v>0.32636911942098917</v>
          </cell>
          <cell r="AF10111">
            <v>0.32636911942098917</v>
          </cell>
          <cell r="AJ10111">
            <v>-9.0896067616932891E-2</v>
          </cell>
          <cell r="AK10111">
            <v>25.384</v>
          </cell>
          <cell r="AL10111">
            <v>37.682357997278132</v>
          </cell>
        </row>
        <row r="10112">
          <cell r="G10112">
            <v>118399</v>
          </cell>
          <cell r="H10112" t="str">
            <v>PAPIER TOILETTE RLX 198F TK PREMIUM T4 BC 2P ECOLABEL C/16X6</v>
          </cell>
          <cell r="I10112">
            <v>20003</v>
          </cell>
          <cell r="J10112" t="str">
            <v>20003-ESSITY FRANCE (EX TISSUE)</v>
          </cell>
          <cell r="K10112" t="str">
            <v>12154</v>
          </cell>
          <cell r="L10112" t="str">
            <v>OF</v>
          </cell>
          <cell r="M10112" t="str">
            <v>30</v>
          </cell>
          <cell r="N10112">
            <v>30.5</v>
          </cell>
          <cell r="O10112">
            <v>30.5</v>
          </cell>
          <cell r="P10112">
            <v>0</v>
          </cell>
          <cell r="Q10112">
            <v>30.5</v>
          </cell>
          <cell r="R10112" t="str">
            <v xml:space="preserve">203981 </v>
          </cell>
          <cell r="S10112" t="str">
            <v xml:space="preserve">GAEL 22 29 CATALOGUE 1ER JUILLET        </v>
          </cell>
          <cell r="T10112" t="str">
            <v>20</v>
          </cell>
          <cell r="U10112">
            <v>20231231</v>
          </cell>
          <cell r="V10112">
            <v>20231231</v>
          </cell>
          <cell r="W10112" t="str">
            <v>NA1</v>
          </cell>
          <cell r="X10112" t="str">
            <v>A06</v>
          </cell>
          <cell r="Y10112">
            <v>7</v>
          </cell>
          <cell r="Z10112">
            <v>18.699000000000002</v>
          </cell>
          <cell r="AA10112">
            <v>30.5</v>
          </cell>
          <cell r="AB10112">
            <v>11.800999999999998</v>
          </cell>
          <cell r="AC10112">
            <v>0.38691803278688519</v>
          </cell>
          <cell r="AF10112">
            <v>0.38691803278688519</v>
          </cell>
          <cell r="AJ10112">
            <v>-9.0913952617787189E-2</v>
          </cell>
          <cell r="AK10112">
            <v>16.998999999999999</v>
          </cell>
          <cell r="AL10112">
            <v>27.727124445157489</v>
          </cell>
        </row>
        <row r="10113">
          <cell r="G10113">
            <v>133920</v>
          </cell>
          <cell r="H10113" t="str">
            <v>PAPIER TOILETTE RLX 1150F TORK SMARTONE T8 BC 2P ECOLABEL X6</v>
          </cell>
          <cell r="I10113">
            <v>20003</v>
          </cell>
          <cell r="J10113" t="str">
            <v>20003-ESSITY FRANCE (EX TISSUE)</v>
          </cell>
          <cell r="K10113" t="str">
            <v>472242</v>
          </cell>
          <cell r="L10113" t="str">
            <v>CAE</v>
          </cell>
          <cell r="M10113" t="str">
            <v>20</v>
          </cell>
          <cell r="N10113">
            <v>31.75</v>
          </cell>
          <cell r="O10113">
            <v>31.75</v>
          </cell>
          <cell r="P10113">
            <v>0</v>
          </cell>
          <cell r="Q10113">
            <v>31.75</v>
          </cell>
          <cell r="R10113" t="str">
            <v xml:space="preserve">203981 </v>
          </cell>
          <cell r="S10113" t="str">
            <v xml:space="preserve">GAEL 22 29 CATALOGUE 1ER JUILLET        </v>
          </cell>
          <cell r="T10113" t="str">
            <v>20</v>
          </cell>
          <cell r="U10113">
            <v>20231231</v>
          </cell>
          <cell r="V10113">
            <v>20231231</v>
          </cell>
          <cell r="W10113" t="str">
            <v>NA1</v>
          </cell>
          <cell r="X10113" t="str">
            <v>A06</v>
          </cell>
          <cell r="Y10113">
            <v>1136</v>
          </cell>
          <cell r="Z10113">
            <v>25.463000000000001</v>
          </cell>
          <cell r="AA10113">
            <v>31.75</v>
          </cell>
          <cell r="AB10113">
            <v>6.286999999999999</v>
          </cell>
          <cell r="AC10113">
            <v>0.19801574803149602</v>
          </cell>
          <cell r="AD10113">
            <v>2.59</v>
          </cell>
          <cell r="AE10113" t="str">
            <v>ZUA</v>
          </cell>
          <cell r="AF10113">
            <v>0.27959055118110232</v>
          </cell>
          <cell r="AJ10113">
            <v>-9.0916231394572569E-2</v>
          </cell>
          <cell r="AK10113">
            <v>23.148</v>
          </cell>
          <cell r="AL10113">
            <v>28.86340965322232</v>
          </cell>
        </row>
        <row r="10114">
          <cell r="G10114">
            <v>133921</v>
          </cell>
          <cell r="H10114" t="str">
            <v>PAPIER TOILETTE RLX 620F TORK SMARTONE T9 BC 2P ECOLABEL X12</v>
          </cell>
          <cell r="I10114">
            <v>20003</v>
          </cell>
          <cell r="J10114" t="str">
            <v>20003-ESSITY FRANCE (EX TISSUE)</v>
          </cell>
          <cell r="K10114" t="str">
            <v>472193</v>
          </cell>
          <cell r="L10114" t="str">
            <v>CAE</v>
          </cell>
          <cell r="M10114" t="str">
            <v>20</v>
          </cell>
          <cell r="N10114">
            <v>40.08</v>
          </cell>
          <cell r="O10114">
            <v>40.08</v>
          </cell>
          <cell r="P10114">
            <v>0</v>
          </cell>
          <cell r="Q10114">
            <v>40.08</v>
          </cell>
          <cell r="R10114" t="str">
            <v xml:space="preserve">203981 </v>
          </cell>
          <cell r="S10114" t="str">
            <v xml:space="preserve">GAEL 22 29 CATALOGUE 1ER JUILLET        </v>
          </cell>
          <cell r="T10114" t="str">
            <v>20</v>
          </cell>
          <cell r="U10114">
            <v>20231231</v>
          </cell>
          <cell r="V10114">
            <v>20231231</v>
          </cell>
          <cell r="W10114" t="str">
            <v>NA1</v>
          </cell>
          <cell r="X10114" t="str">
            <v>A06</v>
          </cell>
          <cell r="Y10114">
            <v>292</v>
          </cell>
          <cell r="Z10114">
            <v>30.032</v>
          </cell>
          <cell r="AA10114">
            <v>40.08</v>
          </cell>
          <cell r="AB10114">
            <v>10.047999999999998</v>
          </cell>
          <cell r="AC10114">
            <v>0.25069860279441114</v>
          </cell>
          <cell r="AF10114">
            <v>0.25069860279441114</v>
          </cell>
          <cell r="AJ10114">
            <v>-9.0903036760788508E-2</v>
          </cell>
          <cell r="AK10114">
            <v>27.302</v>
          </cell>
          <cell r="AL10114">
            <v>36.436606286627594</v>
          </cell>
        </row>
        <row r="10115">
          <cell r="G10115">
            <v>168331</v>
          </cell>
          <cell r="H10115" t="str">
            <v>BOBINE DC 214FTS TK ADVANCED M1 BLC 2P 35X20CM ECOLABEL X12</v>
          </cell>
          <cell r="I10115">
            <v>20003</v>
          </cell>
          <cell r="J10115" t="str">
            <v>20003-ESSITY FRANCE (EX TISSUE)</v>
          </cell>
          <cell r="K10115" t="str">
            <v>101230</v>
          </cell>
          <cell r="L10115" t="str">
            <v>OF</v>
          </cell>
          <cell r="M10115" t="str">
            <v>20</v>
          </cell>
          <cell r="N10115">
            <v>43.05</v>
          </cell>
          <cell r="O10115">
            <v>43.05</v>
          </cell>
          <cell r="P10115">
            <v>0</v>
          </cell>
          <cell r="Q10115">
            <v>43.05</v>
          </cell>
          <cell r="R10115" t="str">
            <v xml:space="preserve">203981 </v>
          </cell>
          <cell r="S10115" t="str">
            <v xml:space="preserve">GAEL 22 29 CATALOGUE 1ER JUILLET        </v>
          </cell>
          <cell r="T10115" t="str">
            <v>20</v>
          </cell>
          <cell r="U10115">
            <v>20231231</v>
          </cell>
          <cell r="V10115">
            <v>20231231</v>
          </cell>
          <cell r="W10115" t="str">
            <v>NA1</v>
          </cell>
          <cell r="X10115" t="str">
            <v>A06</v>
          </cell>
          <cell r="Y10115">
            <v>0</v>
          </cell>
          <cell r="Z10115">
            <v>29.388999999999999</v>
          </cell>
          <cell r="AA10115">
            <v>43.05</v>
          </cell>
          <cell r="AB10115">
            <v>13.660999999999998</v>
          </cell>
          <cell r="AC10115">
            <v>0.31732868757258997</v>
          </cell>
          <cell r="AF10115">
            <v>0.31732868757258997</v>
          </cell>
          <cell r="AJ10115">
            <v>-9.0918370819013938E-2</v>
          </cell>
          <cell r="AK10115">
            <v>26.716999999999999</v>
          </cell>
          <cell r="AL10115">
            <v>39.135964136241448</v>
          </cell>
        </row>
        <row r="10116">
          <cell r="G10116">
            <v>392048</v>
          </cell>
          <cell r="H10116" t="str">
            <v>PAPIER TOILETTE MINI JUMBO 180M TORK ADVANCED T2 BLC 2P X12</v>
          </cell>
          <cell r="I10116">
            <v>20003</v>
          </cell>
          <cell r="J10116" t="str">
            <v>20003-ESSITY FRANCE (EX TISSUE)</v>
          </cell>
          <cell r="K10116" t="str">
            <v>472102</v>
          </cell>
          <cell r="L10116" t="str">
            <v>OF</v>
          </cell>
          <cell r="M10116" t="str">
            <v>20</v>
          </cell>
          <cell r="N10116">
            <v>36.119999999999997</v>
          </cell>
          <cell r="O10116">
            <v>36.119999999999997</v>
          </cell>
          <cell r="P10116">
            <v>0</v>
          </cell>
          <cell r="Q10116">
            <v>36.119999999999997</v>
          </cell>
          <cell r="R10116" t="str">
            <v xml:space="preserve">203981 </v>
          </cell>
          <cell r="S10116" t="str">
            <v xml:space="preserve">GAEL 22 29 CATALOGUE 1ER JUILLET        </v>
          </cell>
          <cell r="T10116" t="str">
            <v>20</v>
          </cell>
          <cell r="U10116">
            <v>20231231</v>
          </cell>
          <cell r="V10116">
            <v>20231231</v>
          </cell>
          <cell r="W10116" t="str">
            <v>NA1</v>
          </cell>
          <cell r="X10116" t="str">
            <v>A06</v>
          </cell>
          <cell r="Y10116">
            <v>1</v>
          </cell>
          <cell r="Z10116">
            <v>24.605</v>
          </cell>
          <cell r="AA10116">
            <v>36.119999999999997</v>
          </cell>
          <cell r="AB10116">
            <v>11.514999999999997</v>
          </cell>
          <cell r="AC10116">
            <v>0.31879844961240306</v>
          </cell>
          <cell r="AF10116">
            <v>0.31879844961240306</v>
          </cell>
          <cell r="AJ10116">
            <v>-9.0916480390164672E-2</v>
          </cell>
          <cell r="AK10116">
            <v>22.367999999999999</v>
          </cell>
          <cell r="AL10116">
            <v>32.836096728307247</v>
          </cell>
        </row>
        <row r="10117">
          <cell r="G10117">
            <v>109481</v>
          </cell>
          <cell r="H10117" t="str">
            <v>LAVE-PONT 22CM DOUILLE INCLINEE FIBRE POLYPROPYLENE BLANC</v>
          </cell>
          <cell r="I10117">
            <v>200150</v>
          </cell>
          <cell r="J10117" t="str">
            <v>200150-THOMAS BROSSERIE</v>
          </cell>
          <cell r="K10117" t="str">
            <v>3400</v>
          </cell>
          <cell r="L10117" t="str">
            <v>CAE</v>
          </cell>
          <cell r="M10117" t="str">
            <v>20</v>
          </cell>
          <cell r="N10117">
            <v>1.73</v>
          </cell>
          <cell r="O10117">
            <v>1.73</v>
          </cell>
          <cell r="P10117">
            <v>0</v>
          </cell>
          <cell r="Q10117">
            <v>1.73</v>
          </cell>
          <cell r="R10117" t="str">
            <v xml:space="preserve">203981 </v>
          </cell>
          <cell r="S10117" t="str">
            <v xml:space="preserve">GAEL 22 29 CATALOGUE 1ER JUILLET        </v>
          </cell>
          <cell r="T10117" t="str">
            <v>20</v>
          </cell>
          <cell r="U10117">
            <v>20231231</v>
          </cell>
          <cell r="V10117">
            <v>20231231</v>
          </cell>
          <cell r="W10117" t="str">
            <v>NA1</v>
          </cell>
          <cell r="X10117" t="str">
            <v>A06</v>
          </cell>
          <cell r="Y10117">
            <v>4</v>
          </cell>
          <cell r="Z10117">
            <v>1.39</v>
          </cell>
          <cell r="AA10117">
            <v>1.73</v>
          </cell>
          <cell r="AB10117">
            <v>0.34000000000000008</v>
          </cell>
          <cell r="AC10117">
            <v>0.19653179190751449</v>
          </cell>
          <cell r="AF10117">
            <v>0.19653179190751449</v>
          </cell>
          <cell r="AJ10117">
            <v>0</v>
          </cell>
          <cell r="AK10117">
            <v>1.39</v>
          </cell>
          <cell r="AL10117">
            <v>1.73</v>
          </cell>
        </row>
        <row r="10118">
          <cell r="G10118">
            <v>394038</v>
          </cell>
          <cell r="H10118" t="str">
            <v>BALAI 1/2 TETE SOIE DE CHINE GRISE</v>
          </cell>
          <cell r="I10118">
            <v>200150</v>
          </cell>
          <cell r="J10118" t="str">
            <v>200150-THOMAS BROSSERIE</v>
          </cell>
          <cell r="K10118" t="str">
            <v>3650</v>
          </cell>
          <cell r="L10118" t="str">
            <v>CAE</v>
          </cell>
          <cell r="M10118" t="str">
            <v>20</v>
          </cell>
          <cell r="N10118">
            <v>4.8</v>
          </cell>
          <cell r="O10118">
            <v>4.8</v>
          </cell>
          <cell r="P10118">
            <v>0</v>
          </cell>
          <cell r="Q10118">
            <v>4.8</v>
          </cell>
          <cell r="R10118" t="str">
            <v xml:space="preserve">203981 </v>
          </cell>
          <cell r="S10118" t="str">
            <v xml:space="preserve">GAEL 22 29 CATALOGUE 1ER JUILLET        </v>
          </cell>
          <cell r="T10118" t="str">
            <v>20</v>
          </cell>
          <cell r="U10118">
            <v>20231231</v>
          </cell>
          <cell r="V10118">
            <v>20231231</v>
          </cell>
          <cell r="W10118" t="str">
            <v>NA1</v>
          </cell>
          <cell r="X10118" t="str">
            <v>A06</v>
          </cell>
          <cell r="Y10118">
            <v>20</v>
          </cell>
          <cell r="Z10118">
            <v>3.84</v>
          </cell>
          <cell r="AA10118">
            <v>4.8</v>
          </cell>
          <cell r="AB10118">
            <v>0.96</v>
          </cell>
          <cell r="AC10118">
            <v>0.2</v>
          </cell>
          <cell r="AF10118">
            <v>0.2</v>
          </cell>
          <cell r="AJ10118">
            <v>0</v>
          </cell>
          <cell r="AK10118">
            <v>3.84</v>
          </cell>
          <cell r="AL10118">
            <v>4.8</v>
          </cell>
        </row>
        <row r="10119">
          <cell r="G10119">
            <v>394059</v>
          </cell>
          <cell r="H10119" t="str">
            <v>MANCHE BOIS BRUT 1.30M D24MM EMBOUT VIS</v>
          </cell>
          <cell r="I10119">
            <v>200150</v>
          </cell>
          <cell r="J10119" t="str">
            <v>200150-THOMAS BROSSERIE</v>
          </cell>
          <cell r="K10119" t="str">
            <v>149E</v>
          </cell>
          <cell r="L10119" t="str">
            <v>CAE</v>
          </cell>
          <cell r="M10119" t="str">
            <v>20</v>
          </cell>
          <cell r="N10119">
            <v>1.72</v>
          </cell>
          <cell r="O10119">
            <v>1.72</v>
          </cell>
          <cell r="P10119">
            <v>0</v>
          </cell>
          <cell r="Q10119">
            <v>1.72</v>
          </cell>
          <cell r="R10119" t="str">
            <v xml:space="preserve">203981 </v>
          </cell>
          <cell r="S10119" t="str">
            <v xml:space="preserve">GAEL 22 29 CATALOGUE 1ER JUILLET        </v>
          </cell>
          <cell r="T10119" t="str">
            <v>20</v>
          </cell>
          <cell r="U10119">
            <v>20231231</v>
          </cell>
          <cell r="V10119">
            <v>20231231</v>
          </cell>
          <cell r="W10119" t="str">
            <v>NA1</v>
          </cell>
          <cell r="X10119" t="str">
            <v>A06</v>
          </cell>
          <cell r="Y10119">
            <v>232</v>
          </cell>
          <cell r="Z10119">
            <v>1.38</v>
          </cell>
          <cell r="AA10119">
            <v>1.72</v>
          </cell>
          <cell r="AB10119">
            <v>0.34000000000000008</v>
          </cell>
          <cell r="AC10119">
            <v>0.19767441860465121</v>
          </cell>
          <cell r="AF10119">
            <v>0.19767441860465121</v>
          </cell>
          <cell r="AJ10119">
            <v>0</v>
          </cell>
          <cell r="AK10119">
            <v>1.38</v>
          </cell>
          <cell r="AL10119">
            <v>1.72</v>
          </cell>
        </row>
        <row r="10120">
          <cell r="G10120">
            <v>207749</v>
          </cell>
          <cell r="H10120" t="str">
            <v>BOULE INOX 60GRS X10</v>
          </cell>
          <cell r="I10120">
            <v>200680</v>
          </cell>
          <cell r="J10120" t="str">
            <v>200680-TAMPEL</v>
          </cell>
          <cell r="K10120" t="str">
            <v>117</v>
          </cell>
          <cell r="L10120" t="str">
            <v>OF</v>
          </cell>
          <cell r="M10120" t="str">
            <v>20</v>
          </cell>
          <cell r="N10120">
            <v>5.56</v>
          </cell>
          <cell r="O10120">
            <v>5.56</v>
          </cell>
          <cell r="P10120">
            <v>0</v>
          </cell>
          <cell r="Q10120">
            <v>5.56</v>
          </cell>
          <cell r="R10120" t="str">
            <v xml:space="preserve">203981 </v>
          </cell>
          <cell r="S10120" t="str">
            <v xml:space="preserve">GAEL 22 29 CATALOGUE 1ER JUILLET        </v>
          </cell>
          <cell r="T10120" t="str">
            <v>20</v>
          </cell>
          <cell r="U10120">
            <v>20231231</v>
          </cell>
          <cell r="V10120">
            <v>20231231</v>
          </cell>
          <cell r="W10120" t="str">
            <v>NA1</v>
          </cell>
          <cell r="X10120" t="str">
            <v>A06</v>
          </cell>
          <cell r="Y10120">
            <v>2</v>
          </cell>
          <cell r="Z10120">
            <v>3.16</v>
          </cell>
          <cell r="AA10120">
            <v>5.56</v>
          </cell>
          <cell r="AB10120">
            <v>2.3999999999999995</v>
          </cell>
          <cell r="AC10120">
            <v>0.43165467625899273</v>
          </cell>
          <cell r="AF10120">
            <v>0.43165467625899273</v>
          </cell>
          <cell r="AJ10120">
            <v>0</v>
          </cell>
          <cell r="AK10120">
            <v>3.16</v>
          </cell>
          <cell r="AL10120">
            <v>5.56</v>
          </cell>
        </row>
        <row r="10121">
          <cell r="G10121">
            <v>159012</v>
          </cell>
          <cell r="H10121" t="str">
            <v>BALAI 29CM DOUILLE DROITE FIBRE COCO MONTURE BOIS</v>
          </cell>
          <cell r="I10121">
            <v>20240</v>
          </cell>
          <cell r="J10121" t="str">
            <v>20240-BROSSERIE MARCHAND</v>
          </cell>
          <cell r="K10121" t="str">
            <v>63951</v>
          </cell>
          <cell r="L10121" t="str">
            <v>CAE</v>
          </cell>
          <cell r="M10121" t="str">
            <v>20</v>
          </cell>
          <cell r="N10121">
            <v>1.37</v>
          </cell>
          <cell r="O10121">
            <v>1.37</v>
          </cell>
          <cell r="P10121">
            <v>0</v>
          </cell>
          <cell r="Q10121">
            <v>1.37</v>
          </cell>
          <cell r="R10121" t="str">
            <v xml:space="preserve">203981 </v>
          </cell>
          <cell r="S10121" t="str">
            <v xml:space="preserve">GAEL 22 29 CATALOGUE 1ER JUILLET        </v>
          </cell>
          <cell r="T10121" t="str">
            <v>20</v>
          </cell>
          <cell r="U10121">
            <v>20231231</v>
          </cell>
          <cell r="V10121">
            <v>20231231</v>
          </cell>
          <cell r="W10121" t="str">
            <v>NA1</v>
          </cell>
          <cell r="X10121" t="str">
            <v>A06</v>
          </cell>
          <cell r="Y10121">
            <v>144</v>
          </cell>
          <cell r="Z10121">
            <v>0.96</v>
          </cell>
          <cell r="AA10121">
            <v>1.37</v>
          </cell>
          <cell r="AB10121">
            <v>0.41000000000000014</v>
          </cell>
          <cell r="AC10121">
            <v>0.29927007299270081</v>
          </cell>
          <cell r="AF10121">
            <v>0.29927007299270081</v>
          </cell>
          <cell r="AJ10121">
            <v>0.1697916666666667</v>
          </cell>
          <cell r="AK10121">
            <v>1.123</v>
          </cell>
          <cell r="AL10121">
            <v>1.6026145833333336</v>
          </cell>
        </row>
        <row r="10122">
          <cell r="G10122">
            <v>396107</v>
          </cell>
          <cell r="H10122" t="str">
            <v>MANCHE ALUMINIUM 1.40M D23MM POUR ROTULE UNIVERSELLE</v>
          </cell>
          <cell r="I10122">
            <v>210310</v>
          </cell>
          <cell r="J10122" t="str">
            <v>210310-UNGER GERMANY GMBH</v>
          </cell>
          <cell r="K10122" t="str">
            <v>MH14X</v>
          </cell>
          <cell r="L10122" t="str">
            <v>CAE</v>
          </cell>
          <cell r="M10122" t="str">
            <v>20</v>
          </cell>
          <cell r="N10122">
            <v>4.43</v>
          </cell>
          <cell r="O10122">
            <v>4.43</v>
          </cell>
          <cell r="P10122">
            <v>0</v>
          </cell>
          <cell r="Q10122">
            <v>4.43</v>
          </cell>
          <cell r="R10122" t="str">
            <v xml:space="preserve">203981 </v>
          </cell>
          <cell r="S10122" t="str">
            <v xml:space="preserve">GAEL 22 29 CATALOGUE 1ER JUILLET        </v>
          </cell>
          <cell r="T10122" t="str">
            <v>20</v>
          </cell>
          <cell r="U10122">
            <v>20231231</v>
          </cell>
          <cell r="V10122">
            <v>20231231</v>
          </cell>
          <cell r="W10122" t="str">
            <v>NA1</v>
          </cell>
          <cell r="X10122" t="str">
            <v>A06</v>
          </cell>
          <cell r="Y10122">
            <v>24</v>
          </cell>
          <cell r="Z10122">
            <v>2.2400000000000002</v>
          </cell>
          <cell r="AA10122">
            <v>4.43</v>
          </cell>
          <cell r="AB10122">
            <v>2.1899999999999995</v>
          </cell>
          <cell r="AC10122">
            <v>0.49435665914221211</v>
          </cell>
          <cell r="AF10122">
            <v>0.49435665914221211</v>
          </cell>
          <cell r="AJ10122">
            <v>0</v>
          </cell>
          <cell r="AK10122">
            <v>2.2400000000000002</v>
          </cell>
          <cell r="AL10122">
            <v>4.43</v>
          </cell>
        </row>
        <row r="10123">
          <cell r="G10123">
            <v>152772</v>
          </cell>
          <cell r="H10123" t="str">
            <v>GOMME NETTOYANTE MIRACLEAN BIG 12X7,5X3,5CM LOT X8</v>
          </cell>
          <cell r="I10123">
            <v>220501</v>
          </cell>
          <cell r="J10123" t="str">
            <v>220501-VILEDA</v>
          </cell>
          <cell r="K10123" t="str">
            <v>113035</v>
          </cell>
          <cell r="L10123" t="str">
            <v>CAE</v>
          </cell>
          <cell r="M10123" t="str">
            <v>20</v>
          </cell>
          <cell r="N10123">
            <v>9.73</v>
          </cell>
          <cell r="O10123">
            <v>9.73</v>
          </cell>
          <cell r="P10123">
            <v>0</v>
          </cell>
          <cell r="Q10123">
            <v>9.73</v>
          </cell>
          <cell r="R10123" t="str">
            <v xml:space="preserve">203981 </v>
          </cell>
          <cell r="S10123" t="str">
            <v xml:space="preserve">GAEL 22 29 CATALOGUE 1ER JUILLET        </v>
          </cell>
          <cell r="T10123" t="str">
            <v>20</v>
          </cell>
          <cell r="U10123">
            <v>20231231</v>
          </cell>
          <cell r="V10123">
            <v>20231231</v>
          </cell>
          <cell r="W10123" t="str">
            <v>NA1</v>
          </cell>
          <cell r="X10123" t="str">
            <v>A06</v>
          </cell>
          <cell r="Y10123">
            <v>87</v>
          </cell>
          <cell r="Z10123">
            <v>6.55</v>
          </cell>
          <cell r="AA10123">
            <v>9.73</v>
          </cell>
          <cell r="AB10123">
            <v>3.1800000000000006</v>
          </cell>
          <cell r="AC10123">
            <v>0.32682425488180888</v>
          </cell>
          <cell r="AF10123">
            <v>0.32682425488180888</v>
          </cell>
          <cell r="AJ10123">
            <v>0</v>
          </cell>
          <cell r="AK10123">
            <v>6.55</v>
          </cell>
          <cell r="AL10123">
            <v>9.73</v>
          </cell>
        </row>
        <row r="10124">
          <cell r="G10124">
            <v>160242</v>
          </cell>
          <cell r="H10124" t="str">
            <v>SAC  50L BD 35µ 680X775MM NOIR C/10X20</v>
          </cell>
          <cell r="I10124">
            <v>230002</v>
          </cell>
          <cell r="J10124" t="str">
            <v>230002-JETSAC SP PLASTIQUES</v>
          </cell>
          <cell r="K10124" t="str">
            <v>SP050TNO20B0</v>
          </cell>
          <cell r="L10124" t="str">
            <v>CAE</v>
          </cell>
          <cell r="M10124" t="str">
            <v>20</v>
          </cell>
          <cell r="N10124">
            <v>20.94</v>
          </cell>
          <cell r="O10124">
            <v>20.94</v>
          </cell>
          <cell r="P10124">
            <v>0</v>
          </cell>
          <cell r="Q10124">
            <v>20.94</v>
          </cell>
          <cell r="R10124" t="str">
            <v xml:space="preserve">203981 </v>
          </cell>
          <cell r="S10124" t="str">
            <v xml:space="preserve">GAEL 22 29 CATALOGUE 1ER JUILLET        </v>
          </cell>
          <cell r="T10124" t="str">
            <v>20</v>
          </cell>
          <cell r="U10124">
            <v>20231231</v>
          </cell>
          <cell r="V10124">
            <v>20231231</v>
          </cell>
          <cell r="W10124" t="str">
            <v>NA1</v>
          </cell>
          <cell r="X10124" t="str">
            <v>A06</v>
          </cell>
          <cell r="Y10124">
            <v>160</v>
          </cell>
          <cell r="Z10124">
            <v>10.066000000000001</v>
          </cell>
          <cell r="AA10124">
            <v>20.94</v>
          </cell>
          <cell r="AB10124">
            <v>10.874000000000001</v>
          </cell>
          <cell r="AC10124">
            <v>0.51929321872015277</v>
          </cell>
          <cell r="AF10124">
            <v>0.51929321872015277</v>
          </cell>
          <cell r="AJ10124">
            <v>-7.7885952712100207E-2</v>
          </cell>
          <cell r="AK10124">
            <v>9.282</v>
          </cell>
          <cell r="AL10124">
            <v>19.309068150208624</v>
          </cell>
        </row>
        <row r="10125">
          <cell r="G10125">
            <v>207668</v>
          </cell>
          <cell r="H10125" t="str">
            <v>SAC 110L PEBD 44µ 700X1050MM NOIR C/8X25</v>
          </cell>
          <cell r="I10125">
            <v>230002</v>
          </cell>
          <cell r="J10125" t="str">
            <v>230002-JETSAC SP PLASTIQUES</v>
          </cell>
          <cell r="K10125" t="str">
            <v>PRO110NOPLUS</v>
          </cell>
          <cell r="L10125" t="str">
            <v>CAE</v>
          </cell>
          <cell r="M10125" t="str">
            <v>20</v>
          </cell>
          <cell r="N10125">
            <v>37.5</v>
          </cell>
          <cell r="O10125">
            <v>37.5</v>
          </cell>
          <cell r="P10125">
            <v>0</v>
          </cell>
          <cell r="Q10125">
            <v>37.5</v>
          </cell>
          <cell r="R10125" t="str">
            <v xml:space="preserve">202544 </v>
          </cell>
          <cell r="S10125" t="str">
            <v xml:space="preserve">GAEL 22 29 HORS MARCHE 2023             </v>
          </cell>
          <cell r="T10125" t="str">
            <v>20</v>
          </cell>
          <cell r="U10125">
            <v>20231231</v>
          </cell>
          <cell r="V10125">
            <v>20231231</v>
          </cell>
          <cell r="W10125" t="str">
            <v>NA1</v>
          </cell>
          <cell r="X10125" t="str">
            <v>A06</v>
          </cell>
          <cell r="Y10125">
            <v>0</v>
          </cell>
          <cell r="Z10125">
            <v>18.148</v>
          </cell>
          <cell r="AA10125">
            <v>37.5</v>
          </cell>
          <cell r="AB10125">
            <v>19.352</v>
          </cell>
          <cell r="AC10125">
            <v>0.51605333333333336</v>
          </cell>
          <cell r="AF10125">
            <v>0.51605333333333336</v>
          </cell>
          <cell r="AJ10125">
            <v>0</v>
          </cell>
          <cell r="AK10125">
            <v>18.148</v>
          </cell>
          <cell r="AL10125">
            <v>37.5</v>
          </cell>
        </row>
        <row r="10126">
          <cell r="G10126">
            <v>393408</v>
          </cell>
          <cell r="H10126" t="str">
            <v>SAC 30L BD 27µ 500X675MM NOIR C/20X25</v>
          </cell>
          <cell r="I10126">
            <v>230002</v>
          </cell>
          <cell r="J10126" t="str">
            <v>230002-JETSAC SP PLASTIQUES</v>
          </cell>
          <cell r="K10126" t="str">
            <v>SP030TNO250</v>
          </cell>
          <cell r="L10126" t="str">
            <v>CAE</v>
          </cell>
          <cell r="M10126" t="str">
            <v>20</v>
          </cell>
          <cell r="N10126">
            <v>22.59</v>
          </cell>
          <cell r="O10126">
            <v>22.59</v>
          </cell>
          <cell r="P10126">
            <v>0</v>
          </cell>
          <cell r="Q10126">
            <v>22.59</v>
          </cell>
          <cell r="R10126" t="str">
            <v xml:space="preserve">203981 </v>
          </cell>
          <cell r="S10126" t="str">
            <v xml:space="preserve">GAEL 22 29 CATALOGUE 1ER JUILLET        </v>
          </cell>
          <cell r="T10126" t="str">
            <v>20</v>
          </cell>
          <cell r="U10126">
            <v>20231231</v>
          </cell>
          <cell r="V10126">
            <v>20231231</v>
          </cell>
          <cell r="W10126" t="str">
            <v>NA1</v>
          </cell>
          <cell r="X10126" t="str">
            <v>A06</v>
          </cell>
          <cell r="Y10126">
            <v>136</v>
          </cell>
          <cell r="Z10126">
            <v>13.91</v>
          </cell>
          <cell r="AA10126">
            <v>22.59</v>
          </cell>
          <cell r="AB10126">
            <v>8.68</v>
          </cell>
          <cell r="AC10126">
            <v>0.38424081451969899</v>
          </cell>
          <cell r="AF10126">
            <v>0.38424081451969899</v>
          </cell>
          <cell r="AJ10126">
            <v>-7.8360891445003578E-2</v>
          </cell>
          <cell r="AK10126">
            <v>12.82</v>
          </cell>
          <cell r="AL10126">
            <v>20.819827462257368</v>
          </cell>
        </row>
        <row r="10127">
          <cell r="G10127">
            <v>393426</v>
          </cell>
          <cell r="H10127" t="str">
            <v>SAC 100L BD 49µ 820X870MM NOIR C/10X20</v>
          </cell>
          <cell r="I10127">
            <v>230002</v>
          </cell>
          <cell r="J10127" t="str">
            <v>230002-JETSAC SP PLASTIQUES</v>
          </cell>
          <cell r="K10127" t="str">
            <v>SP100TNO20D</v>
          </cell>
          <cell r="L10127" t="str">
            <v>CAE</v>
          </cell>
          <cell r="M10127" t="str">
            <v>20</v>
          </cell>
          <cell r="N10127">
            <v>29.33</v>
          </cell>
          <cell r="O10127">
            <v>29.33</v>
          </cell>
          <cell r="P10127">
            <v>0</v>
          </cell>
          <cell r="Q10127">
            <v>29.33</v>
          </cell>
          <cell r="R10127" t="str">
            <v xml:space="preserve">203981 </v>
          </cell>
          <cell r="S10127" t="str">
            <v xml:space="preserve">GAEL 22 29 CATALOGUE 1ER JUILLET        </v>
          </cell>
          <cell r="T10127" t="str">
            <v>20</v>
          </cell>
          <cell r="U10127">
            <v>20231231</v>
          </cell>
          <cell r="V10127">
            <v>20231231</v>
          </cell>
          <cell r="W10127" t="str">
            <v>NA1</v>
          </cell>
          <cell r="X10127" t="str">
            <v>A06</v>
          </cell>
          <cell r="Y10127">
            <v>197</v>
          </cell>
          <cell r="Z10127">
            <v>19.675999999999998</v>
          </cell>
          <cell r="AA10127">
            <v>29.33</v>
          </cell>
          <cell r="AB10127">
            <v>9.6539999999999999</v>
          </cell>
          <cell r="AC10127">
            <v>0.32915103989089672</v>
          </cell>
          <cell r="AF10127">
            <v>0.32915103989089672</v>
          </cell>
          <cell r="AJ10127">
            <v>-7.8267940638341083E-2</v>
          </cell>
          <cell r="AK10127">
            <v>18.135999999999999</v>
          </cell>
          <cell r="AL10127">
            <v>27.034401301077455</v>
          </cell>
        </row>
        <row r="10128">
          <cell r="G10128">
            <v>393434</v>
          </cell>
          <cell r="H10128" t="str">
            <v>SAC 110L BD 49µ 700X1075MM NOIR C/10X20</v>
          </cell>
          <cell r="I10128">
            <v>230002</v>
          </cell>
          <cell r="J10128" t="str">
            <v>230002-JETSAC SP PLASTIQUES</v>
          </cell>
          <cell r="K10128" t="str">
            <v>SP110TNO20D</v>
          </cell>
          <cell r="L10128" t="str">
            <v>CAE</v>
          </cell>
          <cell r="M10128" t="str">
            <v>20</v>
          </cell>
          <cell r="N10128">
            <v>37.5</v>
          </cell>
          <cell r="O10128">
            <v>37.5</v>
          </cell>
          <cell r="P10128">
            <v>0</v>
          </cell>
          <cell r="Q10128">
            <v>37.5</v>
          </cell>
          <cell r="R10128" t="str">
            <v xml:space="preserve">202544 </v>
          </cell>
          <cell r="S10128" t="str">
            <v xml:space="preserve">GAEL 22 29 HORS MARCHE 2023             </v>
          </cell>
          <cell r="T10128" t="str">
            <v>20</v>
          </cell>
          <cell r="U10128">
            <v>20231231</v>
          </cell>
          <cell r="V10128">
            <v>20231231</v>
          </cell>
          <cell r="W10128" t="str">
            <v>NA1</v>
          </cell>
          <cell r="X10128" t="str">
            <v>A06</v>
          </cell>
          <cell r="Y10128">
            <v>33</v>
          </cell>
          <cell r="Z10128">
            <v>20.61</v>
          </cell>
          <cell r="AA10128">
            <v>37.5</v>
          </cell>
          <cell r="AB10128">
            <v>16.89</v>
          </cell>
          <cell r="AC10128">
            <v>0.45040000000000002</v>
          </cell>
          <cell r="AF10128">
            <v>0.45040000000000002</v>
          </cell>
          <cell r="AJ10128">
            <v>-7.8214459000485126E-2</v>
          </cell>
          <cell r="AK10128">
            <v>18.998000000000001</v>
          </cell>
          <cell r="AL10128">
            <v>34.566957787481805</v>
          </cell>
        </row>
        <row r="10129">
          <cell r="G10129">
            <v>169936</v>
          </cell>
          <cell r="H10129" t="str">
            <v>PAPIER TOILETTE RLX 200F BLANC 2PLIS ECOLABEL C/8X12</v>
          </cell>
          <cell r="I10129">
            <v>274545</v>
          </cell>
          <cell r="J10129" t="str">
            <v>274545-WEPA PROFESSIONAL GMBH</v>
          </cell>
          <cell r="K10129" t="str">
            <v>061044</v>
          </cell>
          <cell r="L10129" t="str">
            <v>CAE</v>
          </cell>
          <cell r="M10129" t="str">
            <v>20</v>
          </cell>
          <cell r="N10129">
            <v>26.46</v>
          </cell>
          <cell r="O10129">
            <v>26.46</v>
          </cell>
          <cell r="P10129">
            <v>0</v>
          </cell>
          <cell r="Q10129">
            <v>26.46</v>
          </cell>
          <cell r="R10129" t="str">
            <v xml:space="preserve">203981 </v>
          </cell>
          <cell r="S10129" t="str">
            <v xml:space="preserve">GAEL 22 29 CATALOGUE 1ER JUILLET        </v>
          </cell>
          <cell r="T10129" t="str">
            <v>20</v>
          </cell>
          <cell r="U10129">
            <v>20231231</v>
          </cell>
          <cell r="V10129">
            <v>20231231</v>
          </cell>
          <cell r="W10129" t="str">
            <v>NA1</v>
          </cell>
          <cell r="X10129" t="str">
            <v>A06</v>
          </cell>
          <cell r="Y10129">
            <v>5</v>
          </cell>
          <cell r="Z10129">
            <v>15.89</v>
          </cell>
          <cell r="AA10129">
            <v>26.46</v>
          </cell>
          <cell r="AB10129">
            <v>10.57</v>
          </cell>
          <cell r="AC10129">
            <v>0.39947089947089948</v>
          </cell>
          <cell r="AF10129">
            <v>0.39947089947089948</v>
          </cell>
          <cell r="AJ10129">
            <v>0</v>
          </cell>
          <cell r="AK10129">
            <v>15.89</v>
          </cell>
          <cell r="AL10129">
            <v>26.46</v>
          </cell>
        </row>
        <row r="10130">
          <cell r="G10130">
            <v>146395</v>
          </cell>
          <cell r="H10130" t="str">
            <v>SERV 30X30 OUATE 1 PLI PLIAGE 4 BLANC C/8X400</v>
          </cell>
          <cell r="I10130">
            <v>300000</v>
          </cell>
          <cell r="J10130" t="str">
            <v>300000-CELLULE IMPORT</v>
          </cell>
          <cell r="K10130" t="str">
            <v>100364</v>
          </cell>
          <cell r="L10130" t="str">
            <v>DEP</v>
          </cell>
          <cell r="M10130" t="str">
            <v>30</v>
          </cell>
          <cell r="N10130">
            <v>23.46</v>
          </cell>
          <cell r="O10130">
            <v>23.46</v>
          </cell>
          <cell r="P10130">
            <v>0</v>
          </cell>
          <cell r="Q10130">
            <v>23.46</v>
          </cell>
          <cell r="R10130" t="str">
            <v xml:space="preserve">202544 </v>
          </cell>
          <cell r="S10130" t="str">
            <v xml:space="preserve">GAEL 22 29 HORS MARCHE 2023             </v>
          </cell>
          <cell r="T10130" t="str">
            <v>20</v>
          </cell>
          <cell r="U10130">
            <v>20231231</v>
          </cell>
          <cell r="V10130">
            <v>20231231</v>
          </cell>
          <cell r="W10130" t="str">
            <v>NA1</v>
          </cell>
          <cell r="X10130" t="str">
            <v>A06</v>
          </cell>
          <cell r="Y10130">
            <v>13</v>
          </cell>
          <cell r="Z10130">
            <v>16.91</v>
          </cell>
          <cell r="AA10130">
            <v>23.46</v>
          </cell>
          <cell r="AB10130">
            <v>6.5500000000000007</v>
          </cell>
          <cell r="AC10130">
            <v>0.27919863597612959</v>
          </cell>
          <cell r="AF10130">
            <v>0.27919863597612959</v>
          </cell>
          <cell r="AJ10130">
            <v>-4.0212891780011813E-2</v>
          </cell>
          <cell r="AK10130">
            <v>16.23</v>
          </cell>
          <cell r="AL10130">
            <v>22.516605558840922</v>
          </cell>
        </row>
        <row r="10131">
          <cell r="G10131">
            <v>149320</v>
          </cell>
          <cell r="H10131" t="str">
            <v>ALUMINIUM RLX 200X0,44M EP 10µ RECHARGE X1</v>
          </cell>
          <cell r="I10131">
            <v>300000</v>
          </cell>
          <cell r="J10131" t="str">
            <v>300000-CELLULE IMPORT</v>
          </cell>
          <cell r="K10131" t="str">
            <v>PLGRA244E/10</v>
          </cell>
          <cell r="L10131" t="str">
            <v>CAE</v>
          </cell>
          <cell r="M10131" t="str">
            <v>20</v>
          </cell>
          <cell r="N10131">
            <v>27.01</v>
          </cell>
          <cell r="O10131">
            <v>27.01</v>
          </cell>
          <cell r="P10131">
            <v>0</v>
          </cell>
          <cell r="Q10131">
            <v>27.01</v>
          </cell>
          <cell r="R10131" t="str">
            <v xml:space="preserve">202544 </v>
          </cell>
          <cell r="S10131" t="str">
            <v xml:space="preserve">GAEL 22 29 HORS MARCHE 2023             </v>
          </cell>
          <cell r="T10131" t="str">
            <v>20</v>
          </cell>
          <cell r="U10131">
            <v>20231231</v>
          </cell>
          <cell r="V10131">
            <v>20231231</v>
          </cell>
          <cell r="W10131" t="str">
            <v>NA1</v>
          </cell>
          <cell r="X10131" t="str">
            <v>A06</v>
          </cell>
          <cell r="Y10131">
            <v>0</v>
          </cell>
          <cell r="Z10131">
            <v>16.260000000000002</v>
          </cell>
          <cell r="AA10131">
            <v>27.01</v>
          </cell>
          <cell r="AB10131">
            <v>10.75</v>
          </cell>
          <cell r="AC10131">
            <v>0.39800074046649386</v>
          </cell>
          <cell r="AF10131">
            <v>0.39800074046649386</v>
          </cell>
          <cell r="AJ10131">
            <v>-0.12361623616236171</v>
          </cell>
          <cell r="AK10131">
            <v>14.25</v>
          </cell>
          <cell r="AL10131">
            <v>23.671125461254611</v>
          </cell>
        </row>
        <row r="10132">
          <cell r="G10132">
            <v>149323</v>
          </cell>
          <cell r="H10132" t="str">
            <v>ALUMINIUM ROULEAU 200X0,44M 11µ BOITE DISTRIBUTRICE</v>
          </cell>
          <cell r="I10132">
            <v>300000</v>
          </cell>
          <cell r="J10132" t="str">
            <v>300000-CELLULE IMPORT</v>
          </cell>
          <cell r="K10132" t="str">
            <v>PLGBA244SE/11</v>
          </cell>
          <cell r="L10132" t="str">
            <v>CAE</v>
          </cell>
          <cell r="M10132" t="str">
            <v>20</v>
          </cell>
          <cell r="N10132">
            <v>29.36</v>
          </cell>
          <cell r="O10132">
            <v>29.36</v>
          </cell>
          <cell r="P10132">
            <v>0</v>
          </cell>
          <cell r="Q10132">
            <v>29.36</v>
          </cell>
          <cell r="R10132" t="str">
            <v xml:space="preserve">203981 </v>
          </cell>
          <cell r="S10132" t="str">
            <v xml:space="preserve">GAEL 22 29 CATALOGUE 1ER JUILLET        </v>
          </cell>
          <cell r="T10132" t="str">
            <v>20</v>
          </cell>
          <cell r="U10132">
            <v>20231231</v>
          </cell>
          <cell r="V10132">
            <v>20231231</v>
          </cell>
          <cell r="W10132" t="str">
            <v>NA1</v>
          </cell>
          <cell r="X10132" t="str">
            <v>A06</v>
          </cell>
          <cell r="Y10132">
            <v>3</v>
          </cell>
          <cell r="Z10132">
            <v>19.14</v>
          </cell>
          <cell r="AA10132">
            <v>29.36</v>
          </cell>
          <cell r="AB10132">
            <v>10.219999999999999</v>
          </cell>
          <cell r="AC10132">
            <v>0.34809264305177107</v>
          </cell>
          <cell r="AF10132">
            <v>0.34809264305177107</v>
          </cell>
          <cell r="AJ10132">
            <v>-0.12800417972831762</v>
          </cell>
          <cell r="AK10132">
            <v>16.690000000000001</v>
          </cell>
          <cell r="AL10132">
            <v>25.601797283176595</v>
          </cell>
        </row>
        <row r="10133">
          <cell r="G10133">
            <v>169005</v>
          </cell>
          <cell r="H10133" t="str">
            <v>MASQUE MEDICAL HAUTE FILTRATION BLEU TYPE II 3 PLIS BTEX50</v>
          </cell>
          <cell r="I10133">
            <v>300000</v>
          </cell>
          <cell r="J10133" t="str">
            <v>300000-CELLULE IMPORT</v>
          </cell>
          <cell r="K10133" t="str">
            <v>169005/FM201</v>
          </cell>
          <cell r="L10133" t="str">
            <v>CAE</v>
          </cell>
          <cell r="M10133" t="str">
            <v>20</v>
          </cell>
          <cell r="N10133">
            <v>2.88</v>
          </cell>
          <cell r="O10133">
            <v>2.88</v>
          </cell>
          <cell r="P10133">
            <v>0</v>
          </cell>
          <cell r="Q10133">
            <v>2.88</v>
          </cell>
          <cell r="R10133" t="str">
            <v xml:space="preserve">203981 </v>
          </cell>
          <cell r="S10133" t="str">
            <v xml:space="preserve">GAEL 22 29 CATALOGUE 1ER JUILLET        </v>
          </cell>
          <cell r="T10133" t="str">
            <v>20</v>
          </cell>
          <cell r="U10133">
            <v>20231231</v>
          </cell>
          <cell r="V10133">
            <v>20231231</v>
          </cell>
          <cell r="W10133" t="str">
            <v>NA1</v>
          </cell>
          <cell r="X10133" t="str">
            <v>A06</v>
          </cell>
          <cell r="Y10133">
            <v>0</v>
          </cell>
          <cell r="Z10133">
            <v>1.2</v>
          </cell>
          <cell r="AA10133">
            <v>2.88</v>
          </cell>
          <cell r="AB10133">
            <v>1.68</v>
          </cell>
          <cell r="AC10133">
            <v>0.58333333333333337</v>
          </cell>
          <cell r="AF10133">
            <v>0.58333333333333337</v>
          </cell>
          <cell r="AJ10133">
            <v>0</v>
          </cell>
          <cell r="AK10133">
            <v>1.2</v>
          </cell>
          <cell r="AL10133">
            <v>2.88</v>
          </cell>
        </row>
        <row r="10134">
          <cell r="G10134">
            <v>390028</v>
          </cell>
          <cell r="H10134" t="str">
            <v>LINGETTES DESINFECTANTES SURFACES ALIMENTAIRES TECHLINE X100</v>
          </cell>
          <cell r="I10134">
            <v>300000</v>
          </cell>
          <cell r="J10134" t="str">
            <v>300000-CELLULE IMPORT</v>
          </cell>
          <cell r="K10134" t="str">
            <v>07911 02 01  /  078995 02 01</v>
          </cell>
          <cell r="L10134" t="str">
            <v>CAE</v>
          </cell>
          <cell r="M10134" t="str">
            <v>20</v>
          </cell>
          <cell r="N10134">
            <v>2.93</v>
          </cell>
          <cell r="O10134">
            <v>2.93</v>
          </cell>
          <cell r="P10134">
            <v>0</v>
          </cell>
          <cell r="Q10134">
            <v>2.93</v>
          </cell>
          <cell r="R10134" t="str">
            <v xml:space="preserve">203981 </v>
          </cell>
          <cell r="S10134" t="str">
            <v xml:space="preserve">GAEL 22 29 CATALOGUE 1ER JUILLET        </v>
          </cell>
          <cell r="T10134" t="str">
            <v>20</v>
          </cell>
          <cell r="U10134">
            <v>20231231</v>
          </cell>
          <cell r="V10134">
            <v>20231231</v>
          </cell>
          <cell r="W10134" t="str">
            <v>NA1</v>
          </cell>
          <cell r="X10134" t="str">
            <v>A06</v>
          </cell>
          <cell r="Y10134">
            <v>119</v>
          </cell>
          <cell r="Z10134">
            <v>1.81</v>
          </cell>
          <cell r="AA10134">
            <v>2.93</v>
          </cell>
          <cell r="AB10134">
            <v>1.1200000000000001</v>
          </cell>
          <cell r="AC10134">
            <v>0.38225255972696248</v>
          </cell>
          <cell r="AF10134">
            <v>0.38225255972696248</v>
          </cell>
          <cell r="AJ10134">
            <v>0</v>
          </cell>
          <cell r="AK10134">
            <v>1.81</v>
          </cell>
          <cell r="AL10134">
            <v>2.93</v>
          </cell>
        </row>
        <row r="10135">
          <cell r="G10135">
            <v>390721</v>
          </cell>
          <cell r="H10135" t="str">
            <v>DESINFECTANT SR SURFACES AGROALIMENTAIRES TECHLINE 750ML</v>
          </cell>
          <cell r="I10135">
            <v>300000</v>
          </cell>
          <cell r="J10135" t="str">
            <v>300000-CELLULE IMPORT</v>
          </cell>
          <cell r="K10135" t="str">
            <v>078997 01 01 / 078048 01 01</v>
          </cell>
          <cell r="L10135" t="str">
            <v>CAE</v>
          </cell>
          <cell r="M10135" t="str">
            <v>20</v>
          </cell>
          <cell r="N10135">
            <v>4.83</v>
          </cell>
          <cell r="O10135">
            <v>4.83</v>
          </cell>
          <cell r="P10135">
            <v>0</v>
          </cell>
          <cell r="Q10135">
            <v>4.83</v>
          </cell>
          <cell r="R10135" t="str">
            <v xml:space="preserve">203981 </v>
          </cell>
          <cell r="S10135" t="str">
            <v xml:space="preserve">GAEL 22 29 CATALOGUE 1ER JUILLET        </v>
          </cell>
          <cell r="T10135" t="str">
            <v>20</v>
          </cell>
          <cell r="U10135">
            <v>20231231</v>
          </cell>
          <cell r="V10135">
            <v>20231231</v>
          </cell>
          <cell r="W10135" t="str">
            <v>NA1</v>
          </cell>
          <cell r="X10135" t="str">
            <v>A06</v>
          </cell>
          <cell r="Y10135">
            <v>36</v>
          </cell>
          <cell r="Z10135">
            <v>2.67</v>
          </cell>
          <cell r="AA10135">
            <v>4.83</v>
          </cell>
          <cell r="AB10135">
            <v>2.16</v>
          </cell>
          <cell r="AC10135">
            <v>0.44720496894409939</v>
          </cell>
          <cell r="AF10135">
            <v>0.44720496894409939</v>
          </cell>
          <cell r="AJ10135">
            <v>0</v>
          </cell>
          <cell r="AK10135">
            <v>2.67</v>
          </cell>
          <cell r="AL10135">
            <v>4.83</v>
          </cell>
        </row>
        <row r="10136">
          <cell r="G10136">
            <v>390931</v>
          </cell>
          <cell r="H10136" t="str">
            <v>BOITE DISTRIBUTRICE DE FILM ALIMENTAIRE TECHLINE 0.45X300M</v>
          </cell>
          <cell r="I10136">
            <v>300000</v>
          </cell>
          <cell r="J10136" t="str">
            <v>300000-CELLULE IMPORT</v>
          </cell>
          <cell r="K10136" t="str">
            <v>700500</v>
          </cell>
          <cell r="L10136" t="str">
            <v>CAE</v>
          </cell>
          <cell r="M10136" t="str">
            <v>20</v>
          </cell>
          <cell r="N10136">
            <v>7.54</v>
          </cell>
          <cell r="O10136">
            <v>7.54</v>
          </cell>
          <cell r="P10136">
            <v>0</v>
          </cell>
          <cell r="Q10136">
            <v>7.54</v>
          </cell>
          <cell r="R10136" t="str">
            <v xml:space="preserve">203981 </v>
          </cell>
          <cell r="S10136" t="str">
            <v xml:space="preserve">GAEL 22 29 CATALOGUE 1ER JUILLET        </v>
          </cell>
          <cell r="T10136" t="str">
            <v>20</v>
          </cell>
          <cell r="U10136">
            <v>20231231</v>
          </cell>
          <cell r="V10136">
            <v>20231231</v>
          </cell>
          <cell r="W10136" t="str">
            <v>NA1</v>
          </cell>
          <cell r="X10136" t="str">
            <v>A06</v>
          </cell>
          <cell r="Y10136">
            <v>11</v>
          </cell>
          <cell r="Z10136">
            <v>6.03</v>
          </cell>
          <cell r="AA10136">
            <v>7.54</v>
          </cell>
          <cell r="AB10136">
            <v>1.5099999999999998</v>
          </cell>
          <cell r="AC10136">
            <v>0.20026525198938988</v>
          </cell>
          <cell r="AF10136">
            <v>0.20026525198938988</v>
          </cell>
          <cell r="AJ10136">
            <v>0</v>
          </cell>
          <cell r="AK10136">
            <v>6.03</v>
          </cell>
          <cell r="AL10136">
            <v>7.54</v>
          </cell>
        </row>
        <row r="10137">
          <cell r="G10137">
            <v>391181</v>
          </cell>
          <cell r="H10137" t="str">
            <v>GANT VINYLE BLANC POUDRE TECHLINE TAILLE 6/7 BOITE X100</v>
          </cell>
          <cell r="I10137">
            <v>300000</v>
          </cell>
          <cell r="J10137" t="str">
            <v>300000-CELLULE IMPORT</v>
          </cell>
          <cell r="K10137" t="str">
            <v>391181</v>
          </cell>
          <cell r="L10137" t="str">
            <v>CAE</v>
          </cell>
          <cell r="M10137" t="str">
            <v>20</v>
          </cell>
          <cell r="N10137">
            <v>3.17</v>
          </cell>
          <cell r="O10137">
            <v>3.17</v>
          </cell>
          <cell r="P10137">
            <v>0</v>
          </cell>
          <cell r="Q10137">
            <v>3.17</v>
          </cell>
          <cell r="R10137" t="str">
            <v xml:space="preserve">203981 </v>
          </cell>
          <cell r="S10137" t="str">
            <v xml:space="preserve">GAEL 22 29 CATALOGUE 1ER JUILLET        </v>
          </cell>
          <cell r="T10137" t="str">
            <v>20</v>
          </cell>
          <cell r="U10137">
            <v>20231231</v>
          </cell>
          <cell r="V10137">
            <v>20231231</v>
          </cell>
          <cell r="W10137" t="str">
            <v>NA1</v>
          </cell>
          <cell r="X10137" t="str">
            <v>A06</v>
          </cell>
          <cell r="Y10137">
            <v>19</v>
          </cell>
          <cell r="Z10137">
            <v>2.0499999999999998</v>
          </cell>
          <cell r="AA10137">
            <v>3.17</v>
          </cell>
          <cell r="AB10137">
            <v>1.1200000000000001</v>
          </cell>
          <cell r="AC10137">
            <v>0.35331230283911674</v>
          </cell>
          <cell r="AF10137">
            <v>0.35331230283911674</v>
          </cell>
          <cell r="AJ10137">
            <v>-1.9512195121951237E-2</v>
          </cell>
          <cell r="AK10137">
            <v>2.0099999999999998</v>
          </cell>
          <cell r="AL10137">
            <v>3.1081463414634145</v>
          </cell>
        </row>
        <row r="10138">
          <cell r="G10138">
            <v>391182</v>
          </cell>
          <cell r="H10138" t="str">
            <v>GANT VINYLE BLANC POUDRE TECHLINE TAILLE 7/8 BOITE X100</v>
          </cell>
          <cell r="I10138">
            <v>300000</v>
          </cell>
          <cell r="J10138" t="str">
            <v>300000-CELLULE IMPORT</v>
          </cell>
          <cell r="K10138" t="str">
            <v>391182</v>
          </cell>
          <cell r="L10138" t="str">
            <v>CAE</v>
          </cell>
          <cell r="M10138" t="str">
            <v>20</v>
          </cell>
          <cell r="N10138">
            <v>4.3</v>
          </cell>
          <cell r="O10138">
            <v>4.3</v>
          </cell>
          <cell r="P10138">
            <v>0</v>
          </cell>
          <cell r="Q10138">
            <v>4.3</v>
          </cell>
          <cell r="R10138" t="str">
            <v xml:space="preserve">202544 </v>
          </cell>
          <cell r="S10138" t="str">
            <v xml:space="preserve">GAEL 22 29 HORS MARCHE 2023             </v>
          </cell>
          <cell r="T10138" t="str">
            <v>20</v>
          </cell>
          <cell r="U10138">
            <v>20231231</v>
          </cell>
          <cell r="V10138">
            <v>20231231</v>
          </cell>
          <cell r="W10138" t="str">
            <v>NA1</v>
          </cell>
          <cell r="X10138" t="str">
            <v>A06</v>
          </cell>
          <cell r="Y10138">
            <v>260</v>
          </cell>
          <cell r="Z10138">
            <v>2.0499999999999998</v>
          </cell>
          <cell r="AA10138">
            <v>4.3</v>
          </cell>
          <cell r="AB10138">
            <v>2.25</v>
          </cell>
          <cell r="AC10138">
            <v>0.52325581395348841</v>
          </cell>
          <cell r="AF10138">
            <v>0.52325581395348841</v>
          </cell>
          <cell r="AJ10138">
            <v>-1.9512195121951237E-2</v>
          </cell>
          <cell r="AK10138">
            <v>2.0099999999999998</v>
          </cell>
          <cell r="AL10138">
            <v>4.2160975609756095</v>
          </cell>
        </row>
        <row r="10139">
          <cell r="G10139">
            <v>391183</v>
          </cell>
          <cell r="H10139" t="str">
            <v>GANT VINYLE BLANC POUDRE TECHLINE TAILLE 8/9 BOITE X100</v>
          </cell>
          <cell r="I10139">
            <v>300000</v>
          </cell>
          <cell r="J10139" t="str">
            <v>300000-CELLULE IMPORT</v>
          </cell>
          <cell r="K10139" t="str">
            <v>391183</v>
          </cell>
          <cell r="L10139" t="str">
            <v>CAE</v>
          </cell>
          <cell r="M10139" t="str">
            <v>20</v>
          </cell>
          <cell r="N10139">
            <v>4.3</v>
          </cell>
          <cell r="O10139">
            <v>4.3</v>
          </cell>
          <cell r="P10139">
            <v>0</v>
          </cell>
          <cell r="Q10139">
            <v>4.3</v>
          </cell>
          <cell r="R10139" t="str">
            <v xml:space="preserve">202544 </v>
          </cell>
          <cell r="S10139" t="str">
            <v xml:space="preserve">GAEL 22 29 HORS MARCHE 2023             </v>
          </cell>
          <cell r="T10139" t="str">
            <v>20</v>
          </cell>
          <cell r="U10139">
            <v>20231231</v>
          </cell>
          <cell r="V10139">
            <v>20231231</v>
          </cell>
          <cell r="W10139" t="str">
            <v>NA1</v>
          </cell>
          <cell r="X10139" t="str">
            <v>A06</v>
          </cell>
          <cell r="Y10139">
            <v>140</v>
          </cell>
          <cell r="Z10139">
            <v>2.0499999999999998</v>
          </cell>
          <cell r="AA10139">
            <v>4.3</v>
          </cell>
          <cell r="AB10139">
            <v>2.25</v>
          </cell>
          <cell r="AC10139">
            <v>0.52325581395348841</v>
          </cell>
          <cell r="AF10139">
            <v>0.52325581395348841</v>
          </cell>
          <cell r="AJ10139">
            <v>-1.9512195121951237E-2</v>
          </cell>
          <cell r="AK10139">
            <v>2.0099999999999998</v>
          </cell>
          <cell r="AL10139">
            <v>4.2160975609756095</v>
          </cell>
        </row>
        <row r="10140">
          <cell r="G10140">
            <v>391189</v>
          </cell>
          <cell r="H10140" t="str">
            <v>GANT LATEX BLANC POUDRE TECHLINE TAILLE 6/7 BOITE X100</v>
          </cell>
          <cell r="I10140">
            <v>300000</v>
          </cell>
          <cell r="J10140" t="str">
            <v>300000-CELLULE IMPORT</v>
          </cell>
          <cell r="K10140" t="str">
            <v>391189</v>
          </cell>
          <cell r="L10140" t="str">
            <v>CAE</v>
          </cell>
          <cell r="M10140" t="str">
            <v>20</v>
          </cell>
          <cell r="N10140">
            <v>4.1500000000000004</v>
          </cell>
          <cell r="O10140">
            <v>4.1500000000000004</v>
          </cell>
          <cell r="P10140">
            <v>0</v>
          </cell>
          <cell r="Q10140">
            <v>4.1500000000000004</v>
          </cell>
          <cell r="R10140" t="str">
            <v xml:space="preserve">203981 </v>
          </cell>
          <cell r="S10140" t="str">
            <v xml:space="preserve">GAEL 22 29 CATALOGUE 1ER JUILLET        </v>
          </cell>
          <cell r="T10140" t="str">
            <v>20</v>
          </cell>
          <cell r="U10140">
            <v>20231231</v>
          </cell>
          <cell r="V10140">
            <v>20231231</v>
          </cell>
          <cell r="W10140" t="str">
            <v>NA1</v>
          </cell>
          <cell r="X10140" t="str">
            <v>A06</v>
          </cell>
          <cell r="Y10140">
            <v>4</v>
          </cell>
          <cell r="Z10140">
            <v>2.85</v>
          </cell>
          <cell r="AA10140">
            <v>4.1500000000000004</v>
          </cell>
          <cell r="AB10140">
            <v>1.3000000000000003</v>
          </cell>
          <cell r="AC10140">
            <v>0.31325301204819284</v>
          </cell>
          <cell r="AF10140">
            <v>0.31325301204819284</v>
          </cell>
          <cell r="AJ10140">
            <v>-3.5087719298246421E-3</v>
          </cell>
          <cell r="AK10140">
            <v>2.84</v>
          </cell>
          <cell r="AL10140">
            <v>4.1354385964912277</v>
          </cell>
        </row>
        <row r="10141">
          <cell r="G10141">
            <v>391190</v>
          </cell>
          <cell r="H10141" t="str">
            <v>GANT LATEX BLANC POUDRE TECHLINE TAILLE 7/8 BOITE X100</v>
          </cell>
          <cell r="I10141">
            <v>300000</v>
          </cell>
          <cell r="J10141" t="str">
            <v>300000-CELLULE IMPORT</v>
          </cell>
          <cell r="K10141" t="str">
            <v>391190</v>
          </cell>
          <cell r="L10141" t="str">
            <v>CAE</v>
          </cell>
          <cell r="M10141" t="str">
            <v>20</v>
          </cell>
          <cell r="N10141">
            <v>4.1500000000000004</v>
          </cell>
          <cell r="O10141">
            <v>4.1500000000000004</v>
          </cell>
          <cell r="P10141">
            <v>0</v>
          </cell>
          <cell r="Q10141">
            <v>4.1500000000000004</v>
          </cell>
          <cell r="R10141" t="str">
            <v xml:space="preserve">203981 </v>
          </cell>
          <cell r="S10141" t="str">
            <v xml:space="preserve">GAEL 22 29 CATALOGUE 1ER JUILLET        </v>
          </cell>
          <cell r="T10141" t="str">
            <v>20</v>
          </cell>
          <cell r="U10141">
            <v>20231231</v>
          </cell>
          <cell r="V10141">
            <v>20231231</v>
          </cell>
          <cell r="W10141" t="str">
            <v>NA1</v>
          </cell>
          <cell r="X10141" t="str">
            <v>A06</v>
          </cell>
          <cell r="Y10141">
            <v>47</v>
          </cell>
          <cell r="Z10141">
            <v>2.85</v>
          </cell>
          <cell r="AA10141">
            <v>4.1500000000000004</v>
          </cell>
          <cell r="AB10141">
            <v>1.3000000000000003</v>
          </cell>
          <cell r="AC10141">
            <v>0.31325301204819284</v>
          </cell>
          <cell r="AF10141">
            <v>0.31325301204819284</v>
          </cell>
          <cell r="AJ10141">
            <v>-3.5087719298246421E-3</v>
          </cell>
          <cell r="AK10141">
            <v>2.84</v>
          </cell>
          <cell r="AL10141">
            <v>4.1354385964912277</v>
          </cell>
        </row>
        <row r="10142">
          <cell r="G10142">
            <v>391191</v>
          </cell>
          <cell r="H10142" t="str">
            <v>GANT LATEX BLANC POUDRE TECHLINE TAILLE 8/9 BOITE X100</v>
          </cell>
          <cell r="I10142">
            <v>300000</v>
          </cell>
          <cell r="J10142" t="str">
            <v>300000-CELLULE IMPORT</v>
          </cell>
          <cell r="K10142" t="str">
            <v>391191</v>
          </cell>
          <cell r="L10142" t="str">
            <v>CAE</v>
          </cell>
          <cell r="M10142" t="str">
            <v>20</v>
          </cell>
          <cell r="N10142">
            <v>4.1500000000000004</v>
          </cell>
          <cell r="O10142">
            <v>4.1500000000000004</v>
          </cell>
          <cell r="P10142">
            <v>0</v>
          </cell>
          <cell r="Q10142">
            <v>4.1500000000000004</v>
          </cell>
          <cell r="R10142" t="str">
            <v xml:space="preserve">203981 </v>
          </cell>
          <cell r="S10142" t="str">
            <v xml:space="preserve">GAEL 22 29 CATALOGUE 1ER JUILLET        </v>
          </cell>
          <cell r="T10142" t="str">
            <v>20</v>
          </cell>
          <cell r="U10142">
            <v>20231231</v>
          </cell>
          <cell r="V10142">
            <v>20231231</v>
          </cell>
          <cell r="W10142" t="str">
            <v>NA1</v>
          </cell>
          <cell r="X10142" t="str">
            <v>A06</v>
          </cell>
          <cell r="Y10142">
            <v>10</v>
          </cell>
          <cell r="Z10142">
            <v>2.85</v>
          </cell>
          <cell r="AA10142">
            <v>4.1500000000000004</v>
          </cell>
          <cell r="AB10142">
            <v>1.3000000000000003</v>
          </cell>
          <cell r="AC10142">
            <v>0.31325301204819284</v>
          </cell>
          <cell r="AF10142">
            <v>0.31325301204819284</v>
          </cell>
          <cell r="AJ10142">
            <v>-3.5087719298246421E-3</v>
          </cell>
          <cell r="AK10142">
            <v>2.84</v>
          </cell>
          <cell r="AL10142">
            <v>4.1354385964912277</v>
          </cell>
        </row>
        <row r="10143">
          <cell r="G10143">
            <v>391192</v>
          </cell>
          <cell r="H10143" t="str">
            <v>GANT LATEX BLANC POUDRE TECHLINE TAILLE 9/10 BOITE X100</v>
          </cell>
          <cell r="I10143">
            <v>300000</v>
          </cell>
          <cell r="J10143" t="str">
            <v>300000-CELLULE IMPORT</v>
          </cell>
          <cell r="K10143" t="str">
            <v>391192</v>
          </cell>
          <cell r="L10143" t="str">
            <v>CAE</v>
          </cell>
          <cell r="M10143" t="str">
            <v>20</v>
          </cell>
          <cell r="N10143">
            <v>4.1500000000000004</v>
          </cell>
          <cell r="O10143">
            <v>4.1500000000000004</v>
          </cell>
          <cell r="P10143">
            <v>0</v>
          </cell>
          <cell r="Q10143">
            <v>4.1500000000000004</v>
          </cell>
          <cell r="R10143" t="str">
            <v xml:space="preserve">203981 </v>
          </cell>
          <cell r="S10143" t="str">
            <v xml:space="preserve">GAEL 22 29 CATALOGUE 1ER JUILLET        </v>
          </cell>
          <cell r="T10143" t="str">
            <v>20</v>
          </cell>
          <cell r="U10143">
            <v>20231231</v>
          </cell>
          <cell r="V10143">
            <v>20231231</v>
          </cell>
          <cell r="W10143" t="str">
            <v>NA1</v>
          </cell>
          <cell r="X10143" t="str">
            <v>A06</v>
          </cell>
          <cell r="Y10143">
            <v>6</v>
          </cell>
          <cell r="Z10143">
            <v>2.85</v>
          </cell>
          <cell r="AA10143">
            <v>4.1500000000000004</v>
          </cell>
          <cell r="AB10143">
            <v>1.3000000000000003</v>
          </cell>
          <cell r="AC10143">
            <v>0.31325301204819284</v>
          </cell>
          <cell r="AF10143">
            <v>0.31325301204819284</v>
          </cell>
          <cell r="AJ10143">
            <v>-3.5087719298246421E-3</v>
          </cell>
          <cell r="AK10143">
            <v>2.84</v>
          </cell>
          <cell r="AL10143">
            <v>4.1354385964912277</v>
          </cell>
        </row>
        <row r="10144">
          <cell r="G10144">
            <v>391381</v>
          </cell>
          <cell r="H10144" t="str">
            <v>GANT VINYLE BLANC NP TECHLINE ORIGIN TAILLE 6/7 BOITE X100</v>
          </cell>
          <cell r="I10144">
            <v>300000</v>
          </cell>
          <cell r="J10144" t="str">
            <v>300000-CELLULE IMPORT</v>
          </cell>
          <cell r="K10144" t="str">
            <v>391381</v>
          </cell>
          <cell r="L10144" t="str">
            <v>CAE</v>
          </cell>
          <cell r="M10144" t="str">
            <v>20</v>
          </cell>
          <cell r="N10144">
            <v>3.25</v>
          </cell>
          <cell r="O10144">
            <v>3.25</v>
          </cell>
          <cell r="P10144">
            <v>0</v>
          </cell>
          <cell r="Q10144">
            <v>3.25</v>
          </cell>
          <cell r="R10144" t="str">
            <v xml:space="preserve">203981 </v>
          </cell>
          <cell r="S10144" t="str">
            <v xml:space="preserve">GAEL 22 29 CATALOGUE 1ER JUILLET        </v>
          </cell>
          <cell r="T10144" t="str">
            <v>20</v>
          </cell>
          <cell r="U10144">
            <v>20231231</v>
          </cell>
          <cell r="V10144">
            <v>20231231</v>
          </cell>
          <cell r="W10144" t="str">
            <v>NA1</v>
          </cell>
          <cell r="X10144" t="str">
            <v>A06</v>
          </cell>
          <cell r="Y10144">
            <v>3</v>
          </cell>
          <cell r="Z10144">
            <v>2.15</v>
          </cell>
          <cell r="AA10144">
            <v>3.25</v>
          </cell>
          <cell r="AB10144">
            <v>1.1000000000000001</v>
          </cell>
          <cell r="AC10144">
            <v>0.33846153846153848</v>
          </cell>
          <cell r="AF10144">
            <v>0.33846153846153848</v>
          </cell>
          <cell r="AJ10144">
            <v>-0.27906976744186041</v>
          </cell>
          <cell r="AK10144">
            <v>1.55</v>
          </cell>
          <cell r="AL10144">
            <v>2.3430232558139537</v>
          </cell>
        </row>
        <row r="10145">
          <cell r="G10145">
            <v>391382</v>
          </cell>
          <cell r="H10145" t="str">
            <v>GANT VINYLE BLANC NP TECHLINE ORIGIN TAILLE 7/8 BOITE X100</v>
          </cell>
          <cell r="I10145">
            <v>300000</v>
          </cell>
          <cell r="J10145" t="str">
            <v>300000-CELLULE IMPORT</v>
          </cell>
          <cell r="K10145" t="str">
            <v>391382</v>
          </cell>
          <cell r="L10145" t="str">
            <v>CAE</v>
          </cell>
          <cell r="M10145" t="str">
            <v>20</v>
          </cell>
          <cell r="N10145">
            <v>2.86</v>
          </cell>
          <cell r="O10145">
            <v>2.86</v>
          </cell>
          <cell r="P10145">
            <v>0</v>
          </cell>
          <cell r="Q10145">
            <v>2.86</v>
          </cell>
          <cell r="R10145" t="str">
            <v xml:space="preserve">202544 </v>
          </cell>
          <cell r="S10145" t="str">
            <v xml:space="preserve">GAEL 22 29 HORS MARCHE 2023             </v>
          </cell>
          <cell r="T10145" t="str">
            <v>20</v>
          </cell>
          <cell r="U10145">
            <v>20231231</v>
          </cell>
          <cell r="V10145">
            <v>20231231</v>
          </cell>
          <cell r="W10145" t="str">
            <v>NA1</v>
          </cell>
          <cell r="X10145" t="str">
            <v>A06</v>
          </cell>
          <cell r="Y10145">
            <v>192</v>
          </cell>
          <cell r="Z10145">
            <v>2.15</v>
          </cell>
          <cell r="AA10145">
            <v>2.86</v>
          </cell>
          <cell r="AB10145">
            <v>0.71</v>
          </cell>
          <cell r="AC10145">
            <v>0.24825174825174826</v>
          </cell>
          <cell r="AF10145">
            <v>0.24825174825174826</v>
          </cell>
          <cell r="AJ10145">
            <v>-0.27906976744186041</v>
          </cell>
          <cell r="AK10145">
            <v>1.55</v>
          </cell>
          <cell r="AL10145">
            <v>2.0618604651162791</v>
          </cell>
        </row>
        <row r="10146">
          <cell r="G10146">
            <v>391383</v>
          </cell>
          <cell r="H10146" t="str">
            <v>GANT VINYLE BLANC NP TECHLINE ORIGIN TAILLE 8/9 BOITE X100</v>
          </cell>
          <cell r="I10146">
            <v>300000</v>
          </cell>
          <cell r="J10146" t="str">
            <v>300000-CELLULE IMPORT</v>
          </cell>
          <cell r="K10146" t="str">
            <v>391383</v>
          </cell>
          <cell r="L10146" t="str">
            <v>CAE</v>
          </cell>
          <cell r="M10146" t="str">
            <v>20</v>
          </cell>
          <cell r="N10146">
            <v>2.86</v>
          </cell>
          <cell r="O10146">
            <v>2.86</v>
          </cell>
          <cell r="P10146">
            <v>0</v>
          </cell>
          <cell r="Q10146">
            <v>2.86</v>
          </cell>
          <cell r="R10146" t="str">
            <v xml:space="preserve">202544 </v>
          </cell>
          <cell r="S10146" t="str">
            <v xml:space="preserve">GAEL 22 29 HORS MARCHE 2023             </v>
          </cell>
          <cell r="T10146" t="str">
            <v>20</v>
          </cell>
          <cell r="U10146">
            <v>20231231</v>
          </cell>
          <cell r="V10146">
            <v>20231231</v>
          </cell>
          <cell r="W10146" t="str">
            <v>NA1</v>
          </cell>
          <cell r="X10146" t="str">
            <v>A06</v>
          </cell>
          <cell r="Y10146">
            <v>70</v>
          </cell>
          <cell r="Z10146">
            <v>2.15</v>
          </cell>
          <cell r="AA10146">
            <v>2.86</v>
          </cell>
          <cell r="AB10146">
            <v>0.71</v>
          </cell>
          <cell r="AC10146">
            <v>0.24825174825174826</v>
          </cell>
          <cell r="AF10146">
            <v>0.24825174825174826</v>
          </cell>
          <cell r="AJ10146">
            <v>-0.27906976744186041</v>
          </cell>
          <cell r="AK10146">
            <v>1.55</v>
          </cell>
          <cell r="AL10146">
            <v>2.0618604651162791</v>
          </cell>
        </row>
        <row r="10147">
          <cell r="G10147">
            <v>391384</v>
          </cell>
          <cell r="H10147" t="str">
            <v>GANT VINYLE BLANC NP TECHLINE ORIGIN TAILLE 9/10 BOITE X100</v>
          </cell>
          <cell r="I10147">
            <v>300000</v>
          </cell>
          <cell r="J10147" t="str">
            <v>300000-CELLULE IMPORT</v>
          </cell>
          <cell r="K10147" t="str">
            <v>391384</v>
          </cell>
          <cell r="L10147" t="str">
            <v>CAE</v>
          </cell>
          <cell r="M10147" t="str">
            <v>20</v>
          </cell>
          <cell r="N10147">
            <v>3.84</v>
          </cell>
          <cell r="O10147">
            <v>3.84</v>
          </cell>
          <cell r="P10147">
            <v>0</v>
          </cell>
          <cell r="Q10147">
            <v>3.84</v>
          </cell>
          <cell r="R10147" t="str">
            <v xml:space="preserve">202544 </v>
          </cell>
          <cell r="S10147" t="str">
            <v xml:space="preserve">GAEL 22 29 HORS MARCHE 2023             </v>
          </cell>
          <cell r="T10147" t="str">
            <v>20</v>
          </cell>
          <cell r="U10147">
            <v>20231231</v>
          </cell>
          <cell r="V10147">
            <v>20231231</v>
          </cell>
          <cell r="W10147" t="str">
            <v>NA1</v>
          </cell>
          <cell r="X10147" t="str">
            <v>A06</v>
          </cell>
          <cell r="Y10147">
            <v>0</v>
          </cell>
          <cell r="Z10147">
            <v>2.15</v>
          </cell>
          <cell r="AA10147">
            <v>3.84</v>
          </cell>
          <cell r="AB10147">
            <v>1.69</v>
          </cell>
          <cell r="AC10147">
            <v>0.44010416666666669</v>
          </cell>
          <cell r="AF10147">
            <v>0.44010416666666669</v>
          </cell>
          <cell r="AJ10147">
            <v>-0.27906976744186041</v>
          </cell>
          <cell r="AK10147">
            <v>1.55</v>
          </cell>
          <cell r="AL10147">
            <v>2.768372093023256</v>
          </cell>
        </row>
        <row r="10148">
          <cell r="G10148">
            <v>395052</v>
          </cell>
          <cell r="H10148" t="str">
            <v>DETERGENT MULTI-SURFACES TECH'LAB ECOCERT 750ML</v>
          </cell>
          <cell r="I10148">
            <v>300000</v>
          </cell>
          <cell r="J10148" t="str">
            <v>300000-CELLULE IMPORT</v>
          </cell>
          <cell r="K10148" t="str">
            <v>PF270001 3</v>
          </cell>
          <cell r="L10148" t="str">
            <v>CAE</v>
          </cell>
          <cell r="M10148" t="str">
            <v>20</v>
          </cell>
          <cell r="N10148">
            <v>3.73</v>
          </cell>
          <cell r="O10148">
            <v>3.73</v>
          </cell>
          <cell r="P10148">
            <v>0</v>
          </cell>
          <cell r="Q10148">
            <v>3.73</v>
          </cell>
          <cell r="R10148" t="str">
            <v xml:space="preserve">203981 </v>
          </cell>
          <cell r="S10148" t="str">
            <v xml:space="preserve">GAEL 22 29 CATALOGUE 1ER JUILLET        </v>
          </cell>
          <cell r="T10148" t="str">
            <v>20</v>
          </cell>
          <cell r="U10148">
            <v>20231231</v>
          </cell>
          <cell r="V10148">
            <v>20231231</v>
          </cell>
          <cell r="W10148" t="str">
            <v>NA1</v>
          </cell>
          <cell r="X10148" t="str">
            <v>A06</v>
          </cell>
          <cell r="Y10148">
            <v>0</v>
          </cell>
          <cell r="Z10148">
            <v>2.81</v>
          </cell>
          <cell r="AA10148">
            <v>3.73</v>
          </cell>
          <cell r="AB10148">
            <v>0.91999999999999993</v>
          </cell>
          <cell r="AC10148">
            <v>0.24664879356568362</v>
          </cell>
          <cell r="AF10148">
            <v>0.24664879356568362</v>
          </cell>
          <cell r="AJ10148">
            <v>0</v>
          </cell>
          <cell r="AK10148">
            <v>2.81</v>
          </cell>
          <cell r="AL10148">
            <v>3.73</v>
          </cell>
        </row>
        <row r="10149">
          <cell r="G10149">
            <v>395053</v>
          </cell>
          <cell r="H10149" t="str">
            <v>DETERGENT SOLS &amp; SURFACES TECH'LAB ECOCERT 5L</v>
          </cell>
          <cell r="I10149">
            <v>300000</v>
          </cell>
          <cell r="J10149" t="str">
            <v>300000-CELLULE IMPORT</v>
          </cell>
          <cell r="K10149" t="str">
            <v>PF270009 3</v>
          </cell>
          <cell r="L10149" t="str">
            <v>CAE</v>
          </cell>
          <cell r="M10149" t="str">
            <v>20</v>
          </cell>
          <cell r="N10149">
            <v>8.59</v>
          </cell>
          <cell r="O10149">
            <v>8.59</v>
          </cell>
          <cell r="P10149">
            <v>0</v>
          </cell>
          <cell r="Q10149">
            <v>8.59</v>
          </cell>
          <cell r="R10149" t="str">
            <v xml:space="preserve">203981 </v>
          </cell>
          <cell r="S10149" t="str">
            <v xml:space="preserve">GAEL 22 29 CATALOGUE 1ER JUILLET        </v>
          </cell>
          <cell r="T10149" t="str">
            <v>20</v>
          </cell>
          <cell r="U10149">
            <v>20231231</v>
          </cell>
          <cell r="V10149">
            <v>20231231</v>
          </cell>
          <cell r="W10149" t="str">
            <v>NA1</v>
          </cell>
          <cell r="X10149" t="str">
            <v>A06</v>
          </cell>
          <cell r="Y10149">
            <v>0</v>
          </cell>
          <cell r="Z10149">
            <v>6.62</v>
          </cell>
          <cell r="AA10149">
            <v>8.59</v>
          </cell>
          <cell r="AB10149">
            <v>1.9699999999999998</v>
          </cell>
          <cell r="AC10149">
            <v>0.22933643771827705</v>
          </cell>
          <cell r="AF10149">
            <v>0.22933643771827705</v>
          </cell>
          <cell r="AJ10149">
            <v>0</v>
          </cell>
          <cell r="AK10149">
            <v>6.62</v>
          </cell>
          <cell r="AL10149">
            <v>8.59</v>
          </cell>
        </row>
        <row r="10150">
          <cell r="G10150">
            <v>395055</v>
          </cell>
          <cell r="H10150" t="str">
            <v>DETERGENT DESINFECTANT MULTI-SURF TECH'LAB ECOCERT PAE 750ML</v>
          </cell>
          <cell r="I10150">
            <v>300000</v>
          </cell>
          <cell r="J10150" t="str">
            <v>300000-CELLULE IMPORT</v>
          </cell>
          <cell r="K10150" t="str">
            <v>PF270002 4</v>
          </cell>
          <cell r="L10150" t="str">
            <v>CAE</v>
          </cell>
          <cell r="M10150" t="str">
            <v>20</v>
          </cell>
          <cell r="N10150">
            <v>3.81</v>
          </cell>
          <cell r="O10150">
            <v>3.81</v>
          </cell>
          <cell r="P10150">
            <v>0</v>
          </cell>
          <cell r="Q10150">
            <v>3.81</v>
          </cell>
          <cell r="R10150" t="str">
            <v xml:space="preserve">203981 </v>
          </cell>
          <cell r="S10150" t="str">
            <v xml:space="preserve">GAEL 22 29 CATALOGUE 1ER JUILLET        </v>
          </cell>
          <cell r="T10150" t="str">
            <v>20</v>
          </cell>
          <cell r="U10150">
            <v>20231231</v>
          </cell>
          <cell r="V10150">
            <v>20231231</v>
          </cell>
          <cell r="W10150" t="str">
            <v>NA1</v>
          </cell>
          <cell r="X10150" t="str">
            <v>A06</v>
          </cell>
          <cell r="Y10150">
            <v>47</v>
          </cell>
          <cell r="Z10150">
            <v>2.97</v>
          </cell>
          <cell r="AA10150">
            <v>3.81</v>
          </cell>
          <cell r="AB10150">
            <v>0.83999999999999986</v>
          </cell>
          <cell r="AC10150">
            <v>0.22047244094488186</v>
          </cell>
          <cell r="AF10150">
            <v>0.22047244094488186</v>
          </cell>
          <cell r="AJ10150">
            <v>0</v>
          </cell>
          <cell r="AK10150">
            <v>2.97</v>
          </cell>
          <cell r="AL10150">
            <v>3.81</v>
          </cell>
        </row>
        <row r="10151">
          <cell r="G10151">
            <v>395061</v>
          </cell>
          <cell r="H10151" t="str">
            <v>DETARTRANT DESINFECTANT SANITAIRES TECH'LAB ECOCERT 5L</v>
          </cell>
          <cell r="I10151">
            <v>300000</v>
          </cell>
          <cell r="J10151" t="str">
            <v>300000-CELLULE IMPORT</v>
          </cell>
          <cell r="K10151" t="str">
            <v>PF270013 4</v>
          </cell>
          <cell r="L10151" t="str">
            <v>CAE</v>
          </cell>
          <cell r="M10151" t="str">
            <v>20</v>
          </cell>
          <cell r="N10151">
            <v>6.68</v>
          </cell>
          <cell r="O10151">
            <v>6.68</v>
          </cell>
          <cell r="P10151">
            <v>0</v>
          </cell>
          <cell r="Q10151">
            <v>6.68</v>
          </cell>
          <cell r="R10151" t="str">
            <v xml:space="preserve">203981 </v>
          </cell>
          <cell r="S10151" t="str">
            <v xml:space="preserve">GAEL 22 29 CATALOGUE 1ER JUILLET        </v>
          </cell>
          <cell r="T10151" t="str">
            <v>20</v>
          </cell>
          <cell r="U10151">
            <v>20231231</v>
          </cell>
          <cell r="V10151">
            <v>20231231</v>
          </cell>
          <cell r="W10151" t="str">
            <v>NA1</v>
          </cell>
          <cell r="X10151" t="str">
            <v>A06</v>
          </cell>
          <cell r="Y10151">
            <v>17</v>
          </cell>
          <cell r="Z10151">
            <v>5.27</v>
          </cell>
          <cell r="AA10151">
            <v>6.68</v>
          </cell>
          <cell r="AB10151">
            <v>1.4100000000000001</v>
          </cell>
          <cell r="AC10151">
            <v>0.21107784431137727</v>
          </cell>
          <cell r="AF10151">
            <v>0.21107784431137727</v>
          </cell>
          <cell r="AJ10151">
            <v>0</v>
          </cell>
          <cell r="AK10151">
            <v>5.27</v>
          </cell>
          <cell r="AL10151">
            <v>6.68</v>
          </cell>
        </row>
        <row r="10152">
          <cell r="G10152">
            <v>395063</v>
          </cell>
          <cell r="H10152" t="str">
            <v>DETARTRANT DESINCRUSTANT SANITAIRES TECH'LAB ECOCERT 1L</v>
          </cell>
          <cell r="I10152">
            <v>300000</v>
          </cell>
          <cell r="J10152" t="str">
            <v>300000-CELLULE IMPORT</v>
          </cell>
          <cell r="K10152" t="str">
            <v>PF270008 2</v>
          </cell>
          <cell r="L10152" t="str">
            <v>CAE</v>
          </cell>
          <cell r="M10152" t="str">
            <v>20</v>
          </cell>
          <cell r="N10152">
            <v>4</v>
          </cell>
          <cell r="O10152">
            <v>4</v>
          </cell>
          <cell r="P10152">
            <v>0</v>
          </cell>
          <cell r="Q10152">
            <v>4</v>
          </cell>
          <cell r="R10152" t="str">
            <v xml:space="preserve">203981 </v>
          </cell>
          <cell r="S10152" t="str">
            <v xml:space="preserve">GAEL 22 29 CATALOGUE 1ER JUILLET        </v>
          </cell>
          <cell r="T10152" t="str">
            <v>20</v>
          </cell>
          <cell r="U10152">
            <v>20231231</v>
          </cell>
          <cell r="V10152">
            <v>20231231</v>
          </cell>
          <cell r="W10152" t="str">
            <v>NA1</v>
          </cell>
          <cell r="X10152" t="str">
            <v>A06</v>
          </cell>
          <cell r="Y10152">
            <v>0</v>
          </cell>
          <cell r="Z10152">
            <v>3</v>
          </cell>
          <cell r="AA10152">
            <v>4</v>
          </cell>
          <cell r="AB10152">
            <v>1</v>
          </cell>
          <cell r="AC10152">
            <v>0.25</v>
          </cell>
          <cell r="AF10152">
            <v>0.25</v>
          </cell>
          <cell r="AJ10152">
            <v>0</v>
          </cell>
          <cell r="AK10152">
            <v>3</v>
          </cell>
          <cell r="AL10152">
            <v>4</v>
          </cell>
        </row>
        <row r="10153">
          <cell r="G10153">
            <v>395142</v>
          </cell>
          <cell r="H10153" t="str">
            <v>GEL WC JAVEL 3 EN 1 TECHLINE 750ML</v>
          </cell>
          <cell r="I10153">
            <v>300000</v>
          </cell>
          <cell r="J10153" t="str">
            <v>300000-CELLULE IMPORT</v>
          </cell>
          <cell r="K10153" t="str">
            <v>255168 / 251189 / 248047</v>
          </cell>
          <cell r="L10153" t="str">
            <v>CAE</v>
          </cell>
          <cell r="M10153" t="str">
            <v>20</v>
          </cell>
          <cell r="N10153">
            <v>2.73</v>
          </cell>
          <cell r="O10153">
            <v>2.73</v>
          </cell>
          <cell r="P10153">
            <v>0</v>
          </cell>
          <cell r="Q10153">
            <v>2.73</v>
          </cell>
          <cell r="R10153" t="str">
            <v xml:space="preserve">203981 </v>
          </cell>
          <cell r="S10153" t="str">
            <v xml:space="preserve">GAEL 22 29 CATALOGUE 1ER JUILLET        </v>
          </cell>
          <cell r="T10153" t="str">
            <v>20</v>
          </cell>
          <cell r="U10153">
            <v>20231231</v>
          </cell>
          <cell r="V10153">
            <v>20231231</v>
          </cell>
          <cell r="W10153" t="str">
            <v>NA1</v>
          </cell>
          <cell r="X10153" t="str">
            <v>A06</v>
          </cell>
          <cell r="Y10153">
            <v>759</v>
          </cell>
          <cell r="Z10153">
            <v>1.42</v>
          </cell>
          <cell r="AA10153">
            <v>2.73</v>
          </cell>
          <cell r="AB10153">
            <v>1.31</v>
          </cell>
          <cell r="AC10153">
            <v>0.47985347985347987</v>
          </cell>
          <cell r="AF10153">
            <v>0.47985347985347987</v>
          </cell>
          <cell r="AJ10153">
            <v>-9.1549295774647821E-2</v>
          </cell>
          <cell r="AK10153">
            <v>1.29</v>
          </cell>
          <cell r="AL10153">
            <v>2.4800704225352113</v>
          </cell>
        </row>
        <row r="10154">
          <cell r="G10154">
            <v>395246</v>
          </cell>
          <cell r="H10154" t="str">
            <v>DETERGENT DESINFECTANT SOLS &amp; SURFACES TECH'LAB CONCENTRE 5L</v>
          </cell>
          <cell r="I10154">
            <v>300000</v>
          </cell>
          <cell r="J10154" t="str">
            <v>300000-CELLULE IMPORT</v>
          </cell>
          <cell r="K10154" t="str">
            <v>PF270020</v>
          </cell>
          <cell r="L10154" t="str">
            <v>CAE</v>
          </cell>
          <cell r="M10154" t="str">
            <v>20</v>
          </cell>
          <cell r="N10154">
            <v>19.260000000000002</v>
          </cell>
          <cell r="O10154">
            <v>19.260000000000002</v>
          </cell>
          <cell r="P10154">
            <v>0</v>
          </cell>
          <cell r="Q10154">
            <v>19.260000000000002</v>
          </cell>
          <cell r="R10154" t="str">
            <v xml:space="preserve">203981 </v>
          </cell>
          <cell r="S10154" t="str">
            <v xml:space="preserve">GAEL 22 29 CATALOGUE 1ER JUILLET        </v>
          </cell>
          <cell r="T10154" t="str">
            <v>20</v>
          </cell>
          <cell r="U10154">
            <v>20231231</v>
          </cell>
          <cell r="V10154">
            <v>20231231</v>
          </cell>
          <cell r="W10154" t="str">
            <v>NA1</v>
          </cell>
          <cell r="X10154" t="str">
            <v>A06</v>
          </cell>
          <cell r="Y10154">
            <v>25</v>
          </cell>
          <cell r="Z10154">
            <v>13.56</v>
          </cell>
          <cell r="AA10154">
            <v>19.260000000000002</v>
          </cell>
          <cell r="AB10154">
            <v>5.7000000000000011</v>
          </cell>
          <cell r="AC10154">
            <v>0.29595015576323991</v>
          </cell>
          <cell r="AF10154">
            <v>0.29595015576323991</v>
          </cell>
          <cell r="AJ10154">
            <v>0</v>
          </cell>
          <cell r="AK10154">
            <v>13.56</v>
          </cell>
          <cell r="AL10154">
            <v>19.260000000000002</v>
          </cell>
        </row>
        <row r="10155">
          <cell r="G10155">
            <v>395346</v>
          </cell>
          <cell r="H10155" t="str">
            <v>GANT VINYLE NON POUDRE BLANC TAILLE S BTEX100</v>
          </cell>
          <cell r="I10155">
            <v>300000</v>
          </cell>
          <cell r="J10155" t="str">
            <v>300000-CELLULE IMPORT</v>
          </cell>
          <cell r="K10155" t="str">
            <v>395346</v>
          </cell>
          <cell r="L10155" t="str">
            <v>OF</v>
          </cell>
          <cell r="M10155" t="str">
            <v>30</v>
          </cell>
          <cell r="N10155">
            <v>3.25</v>
          </cell>
          <cell r="O10155">
            <v>3.25</v>
          </cell>
          <cell r="P10155">
            <v>0</v>
          </cell>
          <cell r="Q10155">
            <v>3.25</v>
          </cell>
          <cell r="R10155" t="str">
            <v xml:space="preserve">203981 </v>
          </cell>
          <cell r="S10155" t="str">
            <v xml:space="preserve">GAEL 22 29 CATALOGUE 1ER JUILLET        </v>
          </cell>
          <cell r="T10155" t="str">
            <v>20</v>
          </cell>
          <cell r="U10155">
            <v>20231231</v>
          </cell>
          <cell r="V10155">
            <v>20231231</v>
          </cell>
          <cell r="W10155" t="str">
            <v>NA1</v>
          </cell>
          <cell r="X10155" t="str">
            <v>A06</v>
          </cell>
          <cell r="Y10155">
            <v>5</v>
          </cell>
          <cell r="Z10155">
            <v>5.5</v>
          </cell>
          <cell r="AA10155">
            <v>3.25</v>
          </cell>
          <cell r="AB10155">
            <v>-2.25</v>
          </cell>
          <cell r="AC10155">
            <v>-0.69230769230769229</v>
          </cell>
          <cell r="AF10155">
            <v>-0.69230769230769229</v>
          </cell>
          <cell r="AJ10155">
            <v>0</v>
          </cell>
          <cell r="AK10155">
            <v>5.5</v>
          </cell>
          <cell r="AL10155">
            <v>3.25</v>
          </cell>
        </row>
        <row r="10156">
          <cell r="G10156">
            <v>395347</v>
          </cell>
          <cell r="H10156" t="str">
            <v>GANT VINYLE NON POUDRE BLANC TAILLE M BTEX100</v>
          </cell>
          <cell r="I10156">
            <v>300000</v>
          </cell>
          <cell r="J10156" t="str">
            <v>300000-CELLULE IMPORT</v>
          </cell>
          <cell r="K10156" t="str">
            <v>395347</v>
          </cell>
          <cell r="L10156" t="str">
            <v>OF</v>
          </cell>
          <cell r="M10156" t="str">
            <v>30</v>
          </cell>
          <cell r="N10156">
            <v>3.25</v>
          </cell>
          <cell r="O10156">
            <v>3.25</v>
          </cell>
          <cell r="P10156">
            <v>0</v>
          </cell>
          <cell r="Q10156">
            <v>3.25</v>
          </cell>
          <cell r="R10156" t="str">
            <v xml:space="preserve">203981 </v>
          </cell>
          <cell r="S10156" t="str">
            <v xml:space="preserve">GAEL 22 29 CATALOGUE 1ER JUILLET        </v>
          </cell>
          <cell r="T10156" t="str">
            <v>20</v>
          </cell>
          <cell r="U10156">
            <v>20231231</v>
          </cell>
          <cell r="V10156">
            <v>20231231</v>
          </cell>
          <cell r="W10156" t="str">
            <v>NA1</v>
          </cell>
          <cell r="X10156" t="str">
            <v>A06</v>
          </cell>
          <cell r="Y10156">
            <v>0</v>
          </cell>
          <cell r="Z10156">
            <v>5.5</v>
          </cell>
          <cell r="AA10156">
            <v>3.25</v>
          </cell>
          <cell r="AB10156">
            <v>-2.25</v>
          </cell>
          <cell r="AC10156">
            <v>-0.69230769230769229</v>
          </cell>
          <cell r="AF10156">
            <v>-0.69230769230769229</v>
          </cell>
          <cell r="AJ10156">
            <v>0</v>
          </cell>
          <cell r="AK10156">
            <v>5.5</v>
          </cell>
          <cell r="AL10156">
            <v>3.25</v>
          </cell>
        </row>
        <row r="10157">
          <cell r="G10157">
            <v>395349</v>
          </cell>
          <cell r="H10157" t="str">
            <v>GANT VINYLE NON POUDRE BLANC TAILLE XL BTEX100</v>
          </cell>
          <cell r="I10157">
            <v>300000</v>
          </cell>
          <cell r="J10157" t="str">
            <v>300000-CELLULE IMPORT</v>
          </cell>
          <cell r="K10157" t="str">
            <v>395349</v>
          </cell>
          <cell r="L10157" t="str">
            <v>OF</v>
          </cell>
          <cell r="M10157" t="str">
            <v>30</v>
          </cell>
          <cell r="N10157">
            <v>3.25</v>
          </cell>
          <cell r="O10157">
            <v>3.25</v>
          </cell>
          <cell r="P10157">
            <v>0</v>
          </cell>
          <cell r="Q10157">
            <v>3.25</v>
          </cell>
          <cell r="R10157" t="str">
            <v xml:space="preserve">203981 </v>
          </cell>
          <cell r="S10157" t="str">
            <v xml:space="preserve">GAEL 22 29 CATALOGUE 1ER JUILLET        </v>
          </cell>
          <cell r="T10157" t="str">
            <v>20</v>
          </cell>
          <cell r="U10157">
            <v>20231231</v>
          </cell>
          <cell r="V10157">
            <v>20231231</v>
          </cell>
          <cell r="W10157" t="str">
            <v>NA1</v>
          </cell>
          <cell r="X10157" t="str">
            <v>A06</v>
          </cell>
          <cell r="Y10157">
            <v>0</v>
          </cell>
          <cell r="Z10157">
            <v>5.5</v>
          </cell>
          <cell r="AA10157">
            <v>3.25</v>
          </cell>
          <cell r="AB10157">
            <v>-2.25</v>
          </cell>
          <cell r="AC10157">
            <v>-0.69230769230769229</v>
          </cell>
          <cell r="AF10157">
            <v>-0.69230769230769229</v>
          </cell>
          <cell r="AJ10157">
            <v>0</v>
          </cell>
          <cell r="AK10157">
            <v>5.5</v>
          </cell>
          <cell r="AL10157">
            <v>3.25</v>
          </cell>
        </row>
        <row r="10158">
          <cell r="G10158">
            <v>730010</v>
          </cell>
          <cell r="H10158" t="str">
            <v>GANT VINYLE BLANC NON POUDRE TECHLINE TAILLE 6/7 BOITE X100</v>
          </cell>
          <cell r="I10158">
            <v>300000</v>
          </cell>
          <cell r="J10158" t="str">
            <v>300000-CELLULE IMPORT</v>
          </cell>
          <cell r="K10158" t="str">
            <v>730010</v>
          </cell>
          <cell r="L10158" t="str">
            <v>CAE</v>
          </cell>
          <cell r="M10158" t="str">
            <v>20</v>
          </cell>
          <cell r="N10158">
            <v>3.04</v>
          </cell>
          <cell r="O10158">
            <v>3.04</v>
          </cell>
          <cell r="P10158">
            <v>0</v>
          </cell>
          <cell r="Q10158">
            <v>3.04</v>
          </cell>
          <cell r="R10158" t="str">
            <v xml:space="preserve">203981 </v>
          </cell>
          <cell r="S10158" t="str">
            <v xml:space="preserve">GAEL 22 29 CATALOGUE 1ER JUILLET        </v>
          </cell>
          <cell r="T10158" t="str">
            <v>20</v>
          </cell>
          <cell r="U10158">
            <v>20231231</v>
          </cell>
          <cell r="V10158">
            <v>20231231</v>
          </cell>
          <cell r="W10158" t="str">
            <v>NA1</v>
          </cell>
          <cell r="X10158" t="str">
            <v>A06</v>
          </cell>
          <cell r="Y10158">
            <v>20</v>
          </cell>
          <cell r="Z10158">
            <v>2.15</v>
          </cell>
          <cell r="AA10158">
            <v>3.04</v>
          </cell>
          <cell r="AB10158">
            <v>0.89000000000000012</v>
          </cell>
          <cell r="AC10158">
            <v>0.29276315789473689</v>
          </cell>
          <cell r="AF10158">
            <v>0.29276315789473689</v>
          </cell>
          <cell r="AJ10158">
            <v>-2.7906976744186074E-2</v>
          </cell>
          <cell r="AK10158">
            <v>2.09</v>
          </cell>
          <cell r="AL10158">
            <v>2.9551627906976745</v>
          </cell>
        </row>
        <row r="10159">
          <cell r="G10159">
            <v>730011</v>
          </cell>
          <cell r="H10159" t="str">
            <v>GANT VINYLE BLANC NON POUDRE TECHLINE TAILLE 7/8 BOITE X100</v>
          </cell>
          <cell r="I10159">
            <v>300000</v>
          </cell>
          <cell r="J10159" t="str">
            <v>300000-CELLULE IMPORT</v>
          </cell>
          <cell r="K10159" t="str">
            <v>730011</v>
          </cell>
          <cell r="L10159" t="str">
            <v>CAE</v>
          </cell>
          <cell r="M10159" t="str">
            <v>20</v>
          </cell>
          <cell r="N10159">
            <v>4.49</v>
          </cell>
          <cell r="O10159">
            <v>4.49</v>
          </cell>
          <cell r="P10159">
            <v>0</v>
          </cell>
          <cell r="Q10159">
            <v>4.49</v>
          </cell>
          <cell r="R10159" t="str">
            <v xml:space="preserve">202544 </v>
          </cell>
          <cell r="S10159" t="str">
            <v xml:space="preserve">GAEL 22 29 HORS MARCHE 2023             </v>
          </cell>
          <cell r="T10159" t="str">
            <v>20</v>
          </cell>
          <cell r="U10159">
            <v>20231231</v>
          </cell>
          <cell r="V10159">
            <v>20231231</v>
          </cell>
          <cell r="W10159" t="str">
            <v>NA1</v>
          </cell>
          <cell r="X10159" t="str">
            <v>A06</v>
          </cell>
          <cell r="Y10159">
            <v>144</v>
          </cell>
          <cell r="Z10159">
            <v>2.15</v>
          </cell>
          <cell r="AA10159">
            <v>4.49</v>
          </cell>
          <cell r="AB10159">
            <v>2.3400000000000003</v>
          </cell>
          <cell r="AC10159">
            <v>0.52115812917594662</v>
          </cell>
          <cell r="AF10159">
            <v>0.52115812917594662</v>
          </cell>
          <cell r="AJ10159">
            <v>-2.7906976744186074E-2</v>
          </cell>
          <cell r="AK10159">
            <v>2.09</v>
          </cell>
          <cell r="AL10159">
            <v>4.364697674418605</v>
          </cell>
        </row>
        <row r="10160">
          <cell r="G10160">
            <v>730012</v>
          </cell>
          <cell r="H10160" t="str">
            <v>GANT VINYLE BLANC NON POUDRE TECHLINE  TAILLE 8/9 BOITE X100</v>
          </cell>
          <cell r="I10160">
            <v>300000</v>
          </cell>
          <cell r="J10160" t="str">
            <v>300000-CELLULE IMPORT</v>
          </cell>
          <cell r="K10160" t="str">
            <v>730012</v>
          </cell>
          <cell r="L10160" t="str">
            <v>CAE</v>
          </cell>
          <cell r="M10160" t="str">
            <v>20</v>
          </cell>
          <cell r="N10160">
            <v>4.49</v>
          </cell>
          <cell r="O10160">
            <v>4.49</v>
          </cell>
          <cell r="P10160">
            <v>0</v>
          </cell>
          <cell r="Q10160">
            <v>4.49</v>
          </cell>
          <cell r="R10160" t="str">
            <v xml:space="preserve">202544 </v>
          </cell>
          <cell r="S10160" t="str">
            <v xml:space="preserve">GAEL 22 29 HORS MARCHE 2023             </v>
          </cell>
          <cell r="T10160" t="str">
            <v>20</v>
          </cell>
          <cell r="U10160">
            <v>20231231</v>
          </cell>
          <cell r="V10160">
            <v>20231231</v>
          </cell>
          <cell r="W10160" t="str">
            <v>NA1</v>
          </cell>
          <cell r="X10160" t="str">
            <v>A06</v>
          </cell>
          <cell r="Y10160">
            <v>61</v>
          </cell>
          <cell r="Z10160">
            <v>2.15</v>
          </cell>
          <cell r="AA10160">
            <v>4.49</v>
          </cell>
          <cell r="AB10160">
            <v>2.3400000000000003</v>
          </cell>
          <cell r="AC10160">
            <v>0.52115812917594662</v>
          </cell>
          <cell r="AF10160">
            <v>0.52115812917594662</v>
          </cell>
          <cell r="AJ10160">
            <v>-2.7906976744186074E-2</v>
          </cell>
          <cell r="AK10160">
            <v>2.09</v>
          </cell>
          <cell r="AL10160">
            <v>4.364697674418605</v>
          </cell>
        </row>
        <row r="10161">
          <cell r="G10161">
            <v>730013</v>
          </cell>
          <cell r="H10161" t="str">
            <v>GANT VINYLE BLANC NON POUDRE TECHLINE TAILLE 9/10 BOITE X100</v>
          </cell>
          <cell r="I10161">
            <v>300000</v>
          </cell>
          <cell r="J10161" t="str">
            <v>300000-CELLULE IMPORT</v>
          </cell>
          <cell r="K10161" t="str">
            <v>730013</v>
          </cell>
          <cell r="L10161" t="str">
            <v>CAE</v>
          </cell>
          <cell r="M10161" t="str">
            <v>20</v>
          </cell>
          <cell r="N10161">
            <v>4.49</v>
          </cell>
          <cell r="O10161">
            <v>4.49</v>
          </cell>
          <cell r="P10161">
            <v>0</v>
          </cell>
          <cell r="Q10161">
            <v>4.49</v>
          </cell>
          <cell r="R10161" t="str">
            <v xml:space="preserve">202544 </v>
          </cell>
          <cell r="S10161" t="str">
            <v xml:space="preserve">GAEL 22 29 HORS MARCHE 2023             </v>
          </cell>
          <cell r="T10161" t="str">
            <v>20</v>
          </cell>
          <cell r="U10161">
            <v>20231231</v>
          </cell>
          <cell r="V10161">
            <v>20231231</v>
          </cell>
          <cell r="W10161" t="str">
            <v>NA1</v>
          </cell>
          <cell r="X10161" t="str">
            <v>A06</v>
          </cell>
          <cell r="Y10161">
            <v>0</v>
          </cell>
          <cell r="Z10161">
            <v>2.15</v>
          </cell>
          <cell r="AA10161">
            <v>4.49</v>
          </cell>
          <cell r="AB10161">
            <v>2.3400000000000003</v>
          </cell>
          <cell r="AC10161">
            <v>0.52115812917594662</v>
          </cell>
          <cell r="AF10161">
            <v>0.52115812917594662</v>
          </cell>
          <cell r="AJ10161">
            <v>-2.7906976744186074E-2</v>
          </cell>
          <cell r="AK10161">
            <v>2.09</v>
          </cell>
          <cell r="AL10161">
            <v>4.364697674418605</v>
          </cell>
        </row>
        <row r="10162">
          <cell r="G10162">
            <v>731005</v>
          </cell>
          <cell r="H10162" t="str">
            <v>GANT LATEX BLANC NON POUDRE TECHLINE TAILLE 6/7 BOITE X100</v>
          </cell>
          <cell r="I10162">
            <v>300000</v>
          </cell>
          <cell r="J10162" t="str">
            <v>300000-CELLULE IMPORT</v>
          </cell>
          <cell r="K10162" t="str">
            <v>731005</v>
          </cell>
          <cell r="L10162" t="str">
            <v>CAE</v>
          </cell>
          <cell r="M10162" t="str">
            <v>20</v>
          </cell>
          <cell r="N10162">
            <v>6.25</v>
          </cell>
          <cell r="O10162">
            <v>6.25</v>
          </cell>
          <cell r="P10162">
            <v>0</v>
          </cell>
          <cell r="Q10162">
            <v>6.25</v>
          </cell>
          <cell r="R10162" t="str">
            <v xml:space="preserve">203981 </v>
          </cell>
          <cell r="S10162" t="str">
            <v xml:space="preserve">GAEL 22 29 CATALOGUE 1ER JUILLET        </v>
          </cell>
          <cell r="T10162" t="str">
            <v>20</v>
          </cell>
          <cell r="U10162">
            <v>20231231</v>
          </cell>
          <cell r="V10162">
            <v>20231231</v>
          </cell>
          <cell r="W10162" t="str">
            <v>NA1</v>
          </cell>
          <cell r="X10162" t="str">
            <v>A06</v>
          </cell>
          <cell r="Y10162">
            <v>16</v>
          </cell>
          <cell r="Z10162">
            <v>4</v>
          </cell>
          <cell r="AA10162">
            <v>6.25</v>
          </cell>
          <cell r="AB10162">
            <v>2.25</v>
          </cell>
          <cell r="AC10162">
            <v>0.36</v>
          </cell>
          <cell r="AF10162">
            <v>0.36</v>
          </cell>
          <cell r="AJ10162">
            <v>-6.9999999999999951E-2</v>
          </cell>
          <cell r="AK10162">
            <v>3.72</v>
          </cell>
          <cell r="AL10162">
            <v>5.8125</v>
          </cell>
        </row>
        <row r="10163">
          <cell r="G10163">
            <v>731006</v>
          </cell>
          <cell r="H10163" t="str">
            <v>GANT LATEX BLANC NON POUDRE TECHLINE TAILLE 7/8 BOITE X100</v>
          </cell>
          <cell r="I10163">
            <v>300000</v>
          </cell>
          <cell r="J10163" t="str">
            <v>300000-CELLULE IMPORT</v>
          </cell>
          <cell r="K10163" t="str">
            <v>731006</v>
          </cell>
          <cell r="L10163" t="str">
            <v>CAE</v>
          </cell>
          <cell r="M10163" t="str">
            <v>20</v>
          </cell>
          <cell r="N10163">
            <v>7.31</v>
          </cell>
          <cell r="O10163">
            <v>7.31</v>
          </cell>
          <cell r="P10163">
            <v>0</v>
          </cell>
          <cell r="Q10163">
            <v>7.31</v>
          </cell>
          <cell r="R10163" t="str">
            <v xml:space="preserve">202544 </v>
          </cell>
          <cell r="S10163" t="str">
            <v xml:space="preserve">GAEL 22 29 HORS MARCHE 2023             </v>
          </cell>
          <cell r="T10163" t="str">
            <v>20</v>
          </cell>
          <cell r="U10163">
            <v>20231231</v>
          </cell>
          <cell r="V10163">
            <v>20231231</v>
          </cell>
          <cell r="W10163" t="str">
            <v>NA1</v>
          </cell>
          <cell r="X10163" t="str">
            <v>A06</v>
          </cell>
          <cell r="Y10163">
            <v>35</v>
          </cell>
          <cell r="Z10163">
            <v>4</v>
          </cell>
          <cell r="AA10163">
            <v>7.31</v>
          </cell>
          <cell r="AB10163">
            <v>3.3099999999999996</v>
          </cell>
          <cell r="AC10163">
            <v>0.45280437756497943</v>
          </cell>
          <cell r="AF10163">
            <v>0.45280437756497943</v>
          </cell>
          <cell r="AJ10163">
            <v>-6.9999999999999951E-2</v>
          </cell>
          <cell r="AK10163">
            <v>3.72</v>
          </cell>
          <cell r="AL10163">
            <v>6.7983000000000002</v>
          </cell>
        </row>
        <row r="10164">
          <cell r="G10164">
            <v>731007</v>
          </cell>
          <cell r="H10164" t="str">
            <v>GANT LATEX BLANC NON POUDRE TECHLINE TAILLE 8/9 BOITE X100</v>
          </cell>
          <cell r="I10164">
            <v>300000</v>
          </cell>
          <cell r="J10164" t="str">
            <v>300000-CELLULE IMPORT</v>
          </cell>
          <cell r="K10164" t="str">
            <v>731007</v>
          </cell>
          <cell r="L10164" t="str">
            <v>CAE</v>
          </cell>
          <cell r="M10164" t="str">
            <v>20</v>
          </cell>
          <cell r="N10164">
            <v>7.31</v>
          </cell>
          <cell r="O10164">
            <v>7.31</v>
          </cell>
          <cell r="P10164">
            <v>0</v>
          </cell>
          <cell r="Q10164">
            <v>7.31</v>
          </cell>
          <cell r="R10164" t="str">
            <v xml:space="preserve">202544 </v>
          </cell>
          <cell r="S10164" t="str">
            <v xml:space="preserve">GAEL 22 29 HORS MARCHE 2023             </v>
          </cell>
          <cell r="T10164" t="str">
            <v>20</v>
          </cell>
          <cell r="U10164">
            <v>20231231</v>
          </cell>
          <cell r="V10164">
            <v>20231231</v>
          </cell>
          <cell r="W10164" t="str">
            <v>NA1</v>
          </cell>
          <cell r="X10164" t="str">
            <v>A06</v>
          </cell>
          <cell r="Y10164">
            <v>66</v>
          </cell>
          <cell r="Z10164">
            <v>4</v>
          </cell>
          <cell r="AA10164">
            <v>7.31</v>
          </cell>
          <cell r="AB10164">
            <v>3.3099999999999996</v>
          </cell>
          <cell r="AC10164">
            <v>0.45280437756497943</v>
          </cell>
          <cell r="AF10164">
            <v>0.45280437756497943</v>
          </cell>
          <cell r="AJ10164">
            <v>-6.9999999999999951E-2</v>
          </cell>
          <cell r="AK10164">
            <v>3.72</v>
          </cell>
          <cell r="AL10164">
            <v>6.7983000000000002</v>
          </cell>
        </row>
        <row r="10165">
          <cell r="G10165">
            <v>731008</v>
          </cell>
          <cell r="H10165" t="str">
            <v>GANT LATEX BLANC NON POUDRE TECHLINE TAILLE 9/10 BOITE X100</v>
          </cell>
          <cell r="I10165">
            <v>300000</v>
          </cell>
          <cell r="J10165" t="str">
            <v>300000-CELLULE IMPORT</v>
          </cell>
          <cell r="K10165" t="str">
            <v>731008</v>
          </cell>
          <cell r="L10165" t="str">
            <v>CAE</v>
          </cell>
          <cell r="M10165" t="str">
            <v>20</v>
          </cell>
          <cell r="N10165">
            <v>7.31</v>
          </cell>
          <cell r="O10165">
            <v>7.31</v>
          </cell>
          <cell r="P10165">
            <v>0</v>
          </cell>
          <cell r="Q10165">
            <v>7.31</v>
          </cell>
          <cell r="R10165" t="str">
            <v xml:space="preserve">202544 </v>
          </cell>
          <cell r="S10165" t="str">
            <v xml:space="preserve">GAEL 22 29 HORS MARCHE 2023             </v>
          </cell>
          <cell r="T10165" t="str">
            <v>20</v>
          </cell>
          <cell r="U10165">
            <v>20231231</v>
          </cell>
          <cell r="V10165">
            <v>20231231</v>
          </cell>
          <cell r="W10165" t="str">
            <v>NA1</v>
          </cell>
          <cell r="X10165" t="str">
            <v>A06</v>
          </cell>
          <cell r="Y10165">
            <v>0</v>
          </cell>
          <cell r="Z10165">
            <v>4</v>
          </cell>
          <cell r="AA10165">
            <v>7.31</v>
          </cell>
          <cell r="AB10165">
            <v>3.3099999999999996</v>
          </cell>
          <cell r="AC10165">
            <v>0.45280437756497943</v>
          </cell>
          <cell r="AF10165">
            <v>0.45280437756497943</v>
          </cell>
          <cell r="AJ10165">
            <v>-6.9999999999999951E-2</v>
          </cell>
          <cell r="AK10165">
            <v>3.72</v>
          </cell>
          <cell r="AL10165">
            <v>6.7983000000000002</v>
          </cell>
        </row>
        <row r="10166">
          <cell r="G10166">
            <v>734001</v>
          </cell>
          <cell r="H10166" t="str">
            <v>GANT NITRILE NON POUDRE BLEU TECHLINE TAILLE 6/7 BOITE X100</v>
          </cell>
          <cell r="I10166">
            <v>300000</v>
          </cell>
          <cell r="J10166" t="str">
            <v>300000-CELLULE IMPORT</v>
          </cell>
          <cell r="K10166" t="str">
            <v>734001</v>
          </cell>
          <cell r="L10166" t="str">
            <v>CAE</v>
          </cell>
          <cell r="M10166" t="str">
            <v>20</v>
          </cell>
          <cell r="N10166">
            <v>3.5</v>
          </cell>
          <cell r="O10166">
            <v>3.5</v>
          </cell>
          <cell r="P10166">
            <v>0</v>
          </cell>
          <cell r="Q10166">
            <v>3.5</v>
          </cell>
          <cell r="R10166" t="str">
            <v xml:space="preserve">203981 </v>
          </cell>
          <cell r="S10166" t="str">
            <v xml:space="preserve">GAEL 22 29 CATALOGUE 1ER JUILLET        </v>
          </cell>
          <cell r="T10166" t="str">
            <v>20</v>
          </cell>
          <cell r="U10166">
            <v>20231231</v>
          </cell>
          <cell r="V10166">
            <v>20231231</v>
          </cell>
          <cell r="W10166" t="str">
            <v>NA1</v>
          </cell>
          <cell r="X10166" t="str">
            <v>A06</v>
          </cell>
          <cell r="Y10166">
            <v>89</v>
          </cell>
          <cell r="Z10166">
            <v>2.65</v>
          </cell>
          <cell r="AA10166">
            <v>3.5</v>
          </cell>
          <cell r="AB10166">
            <v>0.85000000000000009</v>
          </cell>
          <cell r="AC10166">
            <v>0.24285714285714288</v>
          </cell>
          <cell r="AF10166">
            <v>0.24285714285714288</v>
          </cell>
          <cell r="AJ10166">
            <v>-0.13207547169811323</v>
          </cell>
          <cell r="AK10166">
            <v>2.2999999999999998</v>
          </cell>
          <cell r="AL10166">
            <v>3.0377358490566038</v>
          </cell>
        </row>
        <row r="10167">
          <cell r="G10167">
            <v>734002</v>
          </cell>
          <cell r="H10167" t="str">
            <v>GANT NITRILE NON POUDRE BLEU TECHLINE TAILLE 7/8 BOITE X100</v>
          </cell>
          <cell r="I10167">
            <v>300000</v>
          </cell>
          <cell r="J10167" t="str">
            <v>300000-CELLULE IMPORT</v>
          </cell>
          <cell r="K10167" t="str">
            <v>734002</v>
          </cell>
          <cell r="L10167" t="str">
            <v>CAE</v>
          </cell>
          <cell r="M10167" t="str">
            <v>20</v>
          </cell>
          <cell r="N10167">
            <v>5.96</v>
          </cell>
          <cell r="O10167">
            <v>5.96</v>
          </cell>
          <cell r="P10167">
            <v>0</v>
          </cell>
          <cell r="Q10167">
            <v>5.96</v>
          </cell>
          <cell r="R10167" t="str">
            <v xml:space="preserve">202544 </v>
          </cell>
          <cell r="S10167" t="str">
            <v xml:space="preserve">GAEL 22 29 HORS MARCHE 2023             </v>
          </cell>
          <cell r="T10167" t="str">
            <v>20</v>
          </cell>
          <cell r="U10167">
            <v>20231231</v>
          </cell>
          <cell r="V10167">
            <v>20231231</v>
          </cell>
          <cell r="W10167" t="str">
            <v>NA1</v>
          </cell>
          <cell r="X10167" t="str">
            <v>A06</v>
          </cell>
          <cell r="Y10167">
            <v>233</v>
          </cell>
          <cell r="Z10167">
            <v>2.65</v>
          </cell>
          <cell r="AA10167">
            <v>5.96</v>
          </cell>
          <cell r="AB10167">
            <v>3.31</v>
          </cell>
          <cell r="AC10167">
            <v>0.55536912751677858</v>
          </cell>
          <cell r="AF10167">
            <v>0.55536912751677858</v>
          </cell>
          <cell r="AJ10167">
            <v>-0.13207547169811323</v>
          </cell>
          <cell r="AK10167">
            <v>2.2999999999999998</v>
          </cell>
          <cell r="AL10167">
            <v>5.1728301886792449</v>
          </cell>
        </row>
        <row r="10168">
          <cell r="G10168">
            <v>734003</v>
          </cell>
          <cell r="H10168" t="str">
            <v>GANT NITRILE NON POUDRE BLEU TECHLINE TAILLE 8/9 BOITE X100</v>
          </cell>
          <cell r="I10168">
            <v>300000</v>
          </cell>
          <cell r="J10168" t="str">
            <v>300000-CELLULE IMPORT</v>
          </cell>
          <cell r="K10168" t="str">
            <v>734003</v>
          </cell>
          <cell r="L10168" t="str">
            <v>CAE</v>
          </cell>
          <cell r="M10168" t="str">
            <v>20</v>
          </cell>
          <cell r="N10168">
            <v>5.96</v>
          </cell>
          <cell r="O10168">
            <v>5.96</v>
          </cell>
          <cell r="P10168">
            <v>0</v>
          </cell>
          <cell r="Q10168">
            <v>5.96</v>
          </cell>
          <cell r="R10168" t="str">
            <v xml:space="preserve">202544 </v>
          </cell>
          <cell r="S10168" t="str">
            <v xml:space="preserve">GAEL 22 29 HORS MARCHE 2023             </v>
          </cell>
          <cell r="T10168" t="str">
            <v>20</v>
          </cell>
          <cell r="U10168">
            <v>20231231</v>
          </cell>
          <cell r="V10168">
            <v>20231231</v>
          </cell>
          <cell r="W10168" t="str">
            <v>NA1</v>
          </cell>
          <cell r="X10168" t="str">
            <v>A06</v>
          </cell>
          <cell r="Y10168">
            <v>62</v>
          </cell>
          <cell r="Z10168">
            <v>2.65</v>
          </cell>
          <cell r="AA10168">
            <v>5.96</v>
          </cell>
          <cell r="AB10168">
            <v>3.31</v>
          </cell>
          <cell r="AC10168">
            <v>0.55536912751677858</v>
          </cell>
          <cell r="AF10168">
            <v>0.55536912751677858</v>
          </cell>
          <cell r="AJ10168">
            <v>-0.13207547169811323</v>
          </cell>
          <cell r="AK10168">
            <v>2.2999999999999998</v>
          </cell>
          <cell r="AL10168">
            <v>5.1728301886792449</v>
          </cell>
        </row>
        <row r="10169">
          <cell r="G10169">
            <v>734004</v>
          </cell>
          <cell r="H10169" t="str">
            <v>GANT NITRILE NON POUDRE BLEU TECHLINE TAILLE 9/10 BOITE X100</v>
          </cell>
          <cell r="I10169">
            <v>300000</v>
          </cell>
          <cell r="J10169" t="str">
            <v>300000-CELLULE IMPORT</v>
          </cell>
          <cell r="K10169" t="str">
            <v>734004</v>
          </cell>
          <cell r="L10169" t="str">
            <v>CAE</v>
          </cell>
          <cell r="M10169" t="str">
            <v>20</v>
          </cell>
          <cell r="N10169">
            <v>5.96</v>
          </cell>
          <cell r="O10169">
            <v>5.96</v>
          </cell>
          <cell r="P10169">
            <v>0</v>
          </cell>
          <cell r="Q10169">
            <v>5.96</v>
          </cell>
          <cell r="R10169" t="str">
            <v xml:space="preserve">202544 </v>
          </cell>
          <cell r="S10169" t="str">
            <v xml:space="preserve">GAEL 22 29 HORS MARCHE 2023             </v>
          </cell>
          <cell r="T10169" t="str">
            <v>20</v>
          </cell>
          <cell r="U10169">
            <v>20231231</v>
          </cell>
          <cell r="V10169">
            <v>20231231</v>
          </cell>
          <cell r="W10169" t="str">
            <v>NA1</v>
          </cell>
          <cell r="X10169" t="str">
            <v>A06</v>
          </cell>
          <cell r="Y10169">
            <v>15</v>
          </cell>
          <cell r="Z10169">
            <v>2.65</v>
          </cell>
          <cell r="AA10169">
            <v>5.96</v>
          </cell>
          <cell r="AB10169">
            <v>3.31</v>
          </cell>
          <cell r="AC10169">
            <v>0.55536912751677858</v>
          </cell>
          <cell r="AF10169">
            <v>0.55536912751677858</v>
          </cell>
          <cell r="AJ10169">
            <v>-0.13207547169811323</v>
          </cell>
          <cell r="AK10169">
            <v>2.2999999999999998</v>
          </cell>
          <cell r="AL10169">
            <v>5.1728301886792449</v>
          </cell>
        </row>
        <row r="10170">
          <cell r="G10170">
            <v>393000</v>
          </cell>
          <cell r="H10170" t="str">
            <v>LAVETTE 51X36CM TECHLINE CO-BRANDING BLANC SACHET X25</v>
          </cell>
          <cell r="I10170">
            <v>30199</v>
          </cell>
          <cell r="J10170" t="str">
            <v>30199-BERRY</v>
          </cell>
          <cell r="K10170" t="str">
            <v>74574</v>
          </cell>
          <cell r="L10170" t="str">
            <v>CAE</v>
          </cell>
          <cell r="M10170" t="str">
            <v>20</v>
          </cell>
          <cell r="N10170">
            <v>5.31</v>
          </cell>
          <cell r="O10170">
            <v>5.31</v>
          </cell>
          <cell r="P10170">
            <v>0</v>
          </cell>
          <cell r="Q10170">
            <v>5.31</v>
          </cell>
          <cell r="R10170" t="str">
            <v xml:space="preserve">203981 </v>
          </cell>
          <cell r="S10170" t="str">
            <v xml:space="preserve">GAEL 22 29 CATALOGUE 1ER JUILLET        </v>
          </cell>
          <cell r="T10170" t="str">
            <v>20</v>
          </cell>
          <cell r="U10170">
            <v>20231231</v>
          </cell>
          <cell r="V10170">
            <v>20231231</v>
          </cell>
          <cell r="W10170" t="str">
            <v>NA1</v>
          </cell>
          <cell r="X10170" t="str">
            <v>A06</v>
          </cell>
          <cell r="Y10170">
            <v>5</v>
          </cell>
          <cell r="Z10170">
            <v>3.608333</v>
          </cell>
          <cell r="AA10170">
            <v>5.31</v>
          </cell>
          <cell r="AB10170">
            <v>1.7016669999999996</v>
          </cell>
          <cell r="AC10170">
            <v>0.32046459510357811</v>
          </cell>
          <cell r="AF10170">
            <v>0.32046459510357811</v>
          </cell>
          <cell r="AJ10170">
            <v>0</v>
          </cell>
          <cell r="AK10170">
            <v>3.608333</v>
          </cell>
          <cell r="AL10170">
            <v>5.31</v>
          </cell>
        </row>
        <row r="10171">
          <cell r="G10171">
            <v>393001</v>
          </cell>
          <cell r="H10171" t="str">
            <v>LAVETTE 51X36CM TECHLINE CO-BRANDING BLEU SACHET X25</v>
          </cell>
          <cell r="I10171">
            <v>30199</v>
          </cell>
          <cell r="J10171" t="str">
            <v>30199-BERRY</v>
          </cell>
          <cell r="K10171" t="str">
            <v>74576</v>
          </cell>
          <cell r="L10171" t="str">
            <v>CAE</v>
          </cell>
          <cell r="M10171" t="str">
            <v>20</v>
          </cell>
          <cell r="N10171">
            <v>5.31</v>
          </cell>
          <cell r="O10171">
            <v>5.31</v>
          </cell>
          <cell r="P10171">
            <v>0</v>
          </cell>
          <cell r="Q10171">
            <v>5.31</v>
          </cell>
          <cell r="R10171" t="str">
            <v xml:space="preserve">203981 </v>
          </cell>
          <cell r="S10171" t="str">
            <v xml:space="preserve">GAEL 22 29 CATALOGUE 1ER JUILLET        </v>
          </cell>
          <cell r="T10171" t="str">
            <v>20</v>
          </cell>
          <cell r="U10171">
            <v>20231231</v>
          </cell>
          <cell r="V10171">
            <v>20231231</v>
          </cell>
          <cell r="W10171" t="str">
            <v>NA1</v>
          </cell>
          <cell r="X10171" t="str">
            <v>A06</v>
          </cell>
          <cell r="Y10171">
            <v>15</v>
          </cell>
          <cell r="Z10171">
            <v>3.608333</v>
          </cell>
          <cell r="AA10171">
            <v>5.31</v>
          </cell>
          <cell r="AB10171">
            <v>1.7016669999999996</v>
          </cell>
          <cell r="AC10171">
            <v>0.32046459510357811</v>
          </cell>
          <cell r="AF10171">
            <v>0.32046459510357811</v>
          </cell>
          <cell r="AJ10171">
            <v>0</v>
          </cell>
          <cell r="AK10171">
            <v>3.608333</v>
          </cell>
          <cell r="AL10171">
            <v>5.31</v>
          </cell>
        </row>
        <row r="10172">
          <cell r="G10172">
            <v>393002</v>
          </cell>
          <cell r="H10172" t="str">
            <v>LAVETTE 51X36CM TECHLINE CO-BRANDING VERT SACHET X25</v>
          </cell>
          <cell r="I10172">
            <v>30199</v>
          </cell>
          <cell r="J10172" t="str">
            <v>30199-BERRY</v>
          </cell>
          <cell r="K10172" t="str">
            <v>74575</v>
          </cell>
          <cell r="L10172" t="str">
            <v>CAE</v>
          </cell>
          <cell r="M10172" t="str">
            <v>20</v>
          </cell>
          <cell r="N10172">
            <v>5.31</v>
          </cell>
          <cell r="O10172">
            <v>5.31</v>
          </cell>
          <cell r="P10172">
            <v>0</v>
          </cell>
          <cell r="Q10172">
            <v>5.31</v>
          </cell>
          <cell r="R10172" t="str">
            <v xml:space="preserve">203981 </v>
          </cell>
          <cell r="S10172" t="str">
            <v xml:space="preserve">GAEL 22 29 CATALOGUE 1ER JUILLET        </v>
          </cell>
          <cell r="T10172" t="str">
            <v>20</v>
          </cell>
          <cell r="U10172">
            <v>20231231</v>
          </cell>
          <cell r="V10172">
            <v>20231231</v>
          </cell>
          <cell r="W10172" t="str">
            <v>NA1</v>
          </cell>
          <cell r="X10172" t="str">
            <v>A06</v>
          </cell>
          <cell r="Y10172">
            <v>22</v>
          </cell>
          <cell r="Z10172">
            <v>3.608333</v>
          </cell>
          <cell r="AA10172">
            <v>5.31</v>
          </cell>
          <cell r="AB10172">
            <v>1.7016669999999996</v>
          </cell>
          <cell r="AC10172">
            <v>0.32046459510357811</v>
          </cell>
          <cell r="AF10172">
            <v>0.32046459510357811</v>
          </cell>
          <cell r="AJ10172">
            <v>0</v>
          </cell>
          <cell r="AK10172">
            <v>3.608333</v>
          </cell>
          <cell r="AL10172">
            <v>5.31</v>
          </cell>
        </row>
        <row r="10173">
          <cell r="G10173">
            <v>393003</v>
          </cell>
          <cell r="H10173" t="str">
            <v>LAVETTE 51X36CM TECHLINE CO-BRANDING ROUGE SACHET X25</v>
          </cell>
          <cell r="I10173">
            <v>30199</v>
          </cell>
          <cell r="J10173" t="str">
            <v>30199-BERRY</v>
          </cell>
          <cell r="K10173" t="str">
            <v>74578</v>
          </cell>
          <cell r="L10173" t="str">
            <v>CAE</v>
          </cell>
          <cell r="M10173" t="str">
            <v>20</v>
          </cell>
          <cell r="N10173">
            <v>5.31</v>
          </cell>
          <cell r="O10173">
            <v>5.31</v>
          </cell>
          <cell r="P10173">
            <v>0</v>
          </cell>
          <cell r="Q10173">
            <v>5.31</v>
          </cell>
          <cell r="R10173" t="str">
            <v xml:space="preserve">203981 </v>
          </cell>
          <cell r="S10173" t="str">
            <v xml:space="preserve">GAEL 22 29 CATALOGUE 1ER JUILLET        </v>
          </cell>
          <cell r="T10173" t="str">
            <v>20</v>
          </cell>
          <cell r="U10173">
            <v>20231231</v>
          </cell>
          <cell r="V10173">
            <v>20231231</v>
          </cell>
          <cell r="W10173" t="str">
            <v>NA1</v>
          </cell>
          <cell r="X10173" t="str">
            <v>A06</v>
          </cell>
          <cell r="Y10173">
            <v>9</v>
          </cell>
          <cell r="Z10173">
            <v>3.608333</v>
          </cell>
          <cell r="AA10173">
            <v>5.31</v>
          </cell>
          <cell r="AB10173">
            <v>1.7016669999999996</v>
          </cell>
          <cell r="AC10173">
            <v>0.32046459510357811</v>
          </cell>
          <cell r="AF10173">
            <v>0.32046459510357811</v>
          </cell>
          <cell r="AJ10173">
            <v>0</v>
          </cell>
          <cell r="AK10173">
            <v>3.608333</v>
          </cell>
          <cell r="AL10173">
            <v>5.31</v>
          </cell>
        </row>
        <row r="10174">
          <cell r="G10174">
            <v>393004</v>
          </cell>
          <cell r="H10174" t="str">
            <v>LAVETTE 51X36CM TECHLINE CO-BRANDING JAUNE SACHET X25</v>
          </cell>
          <cell r="I10174">
            <v>30199</v>
          </cell>
          <cell r="J10174" t="str">
            <v>30199-BERRY</v>
          </cell>
          <cell r="K10174" t="str">
            <v>74577</v>
          </cell>
          <cell r="L10174" t="str">
            <v>CAE</v>
          </cell>
          <cell r="M10174" t="str">
            <v>20</v>
          </cell>
          <cell r="N10174">
            <v>5.31</v>
          </cell>
          <cell r="O10174">
            <v>5.31</v>
          </cell>
          <cell r="P10174">
            <v>0</v>
          </cell>
          <cell r="Q10174">
            <v>5.31</v>
          </cell>
          <cell r="R10174" t="str">
            <v xml:space="preserve">203981 </v>
          </cell>
          <cell r="S10174" t="str">
            <v xml:space="preserve">GAEL 22 29 CATALOGUE 1ER JUILLET        </v>
          </cell>
          <cell r="T10174" t="str">
            <v>20</v>
          </cell>
          <cell r="U10174">
            <v>20231231</v>
          </cell>
          <cell r="V10174">
            <v>20231231</v>
          </cell>
          <cell r="W10174" t="str">
            <v>NA1</v>
          </cell>
          <cell r="X10174" t="str">
            <v>A06</v>
          </cell>
          <cell r="Y10174">
            <v>1</v>
          </cell>
          <cell r="Z10174">
            <v>3.608333</v>
          </cell>
          <cell r="AA10174">
            <v>5.31</v>
          </cell>
          <cell r="AB10174">
            <v>1.7016669999999996</v>
          </cell>
          <cell r="AC10174">
            <v>0.32046459510357811</v>
          </cell>
          <cell r="AF10174">
            <v>0.32046459510357811</v>
          </cell>
          <cell r="AJ10174">
            <v>0</v>
          </cell>
          <cell r="AK10174">
            <v>3.608333</v>
          </cell>
          <cell r="AL10174">
            <v>5.31</v>
          </cell>
        </row>
        <row r="10175">
          <cell r="G10175">
            <v>390052</v>
          </cell>
          <cell r="H10175" t="str">
            <v>LESSIVE POUDRE LINGE TRES HAUTE PERFORMANCE TECHLINE 20KG</v>
          </cell>
          <cell r="I10175">
            <v>30234</v>
          </cell>
          <cell r="J10175" t="str">
            <v>30234-CHRISTEYNS BELGIQUE</v>
          </cell>
          <cell r="K10175" t="str">
            <v>390052</v>
          </cell>
          <cell r="L10175" t="str">
            <v>CAE</v>
          </cell>
          <cell r="M10175" t="str">
            <v>20</v>
          </cell>
          <cell r="N10175">
            <v>53.35</v>
          </cell>
          <cell r="O10175">
            <v>53.35</v>
          </cell>
          <cell r="P10175">
            <v>0.9204</v>
          </cell>
          <cell r="Q10175">
            <v>54.270400000000002</v>
          </cell>
          <cell r="R10175" t="str">
            <v xml:space="preserve">202544 </v>
          </cell>
          <cell r="S10175" t="str">
            <v xml:space="preserve">GAEL 22 29 HORS MARCHE 2023             </v>
          </cell>
          <cell r="T10175" t="str">
            <v>20</v>
          </cell>
          <cell r="U10175">
            <v>20231231</v>
          </cell>
          <cell r="V10175">
            <v>20231231</v>
          </cell>
          <cell r="W10175" t="str">
            <v>NA1</v>
          </cell>
          <cell r="X10175" t="str">
            <v>A06</v>
          </cell>
          <cell r="Y10175">
            <v>6</v>
          </cell>
          <cell r="Z10175">
            <v>29.268000000000001</v>
          </cell>
          <cell r="AA10175">
            <v>53.35</v>
          </cell>
          <cell r="AB10175">
            <v>24.082000000000001</v>
          </cell>
          <cell r="AC10175">
            <v>0.45139643861293344</v>
          </cell>
          <cell r="AF10175">
            <v>0.45139643861293344</v>
          </cell>
          <cell r="AJ10175">
            <v>0</v>
          </cell>
          <cell r="AK10175">
            <v>29.268000000000001</v>
          </cell>
          <cell r="AL10175">
            <v>53.35</v>
          </cell>
        </row>
        <row r="10176">
          <cell r="G10176">
            <v>390053</v>
          </cell>
          <cell r="H10176" t="str">
            <v>LESSIVE POUDRE LINGE EXTRA COMPACTE TECHLINE 10KG</v>
          </cell>
          <cell r="I10176">
            <v>30234</v>
          </cell>
          <cell r="J10176" t="str">
            <v>30234-CHRISTEYNS BELGIQUE</v>
          </cell>
          <cell r="K10176" t="str">
            <v>390053</v>
          </cell>
          <cell r="L10176" t="str">
            <v>CAE</v>
          </cell>
          <cell r="M10176" t="str">
            <v>20</v>
          </cell>
          <cell r="N10176">
            <v>48</v>
          </cell>
          <cell r="O10176">
            <v>48</v>
          </cell>
          <cell r="P10176">
            <v>0.4602</v>
          </cell>
          <cell r="Q10176">
            <v>48.4602</v>
          </cell>
          <cell r="R10176" t="str">
            <v xml:space="preserve">203981 </v>
          </cell>
          <cell r="S10176" t="str">
            <v xml:space="preserve">GAEL 22 29 CATALOGUE 1ER JUILLET        </v>
          </cell>
          <cell r="T10176" t="str">
            <v>20</v>
          </cell>
          <cell r="U10176">
            <v>20231231</v>
          </cell>
          <cell r="V10176">
            <v>20231231</v>
          </cell>
          <cell r="W10176" t="str">
            <v>NA1</v>
          </cell>
          <cell r="X10176" t="str">
            <v>A06</v>
          </cell>
          <cell r="Y10176">
            <v>32</v>
          </cell>
          <cell r="Z10176">
            <v>23.577000000000002</v>
          </cell>
          <cell r="AA10176">
            <v>48</v>
          </cell>
          <cell r="AB10176">
            <v>24.422999999999998</v>
          </cell>
          <cell r="AC10176">
            <v>0.5088125</v>
          </cell>
          <cell r="AF10176">
            <v>0.5088125</v>
          </cell>
          <cell r="AJ10176">
            <v>0</v>
          </cell>
          <cell r="AK10176">
            <v>23.577000000000002</v>
          </cell>
          <cell r="AL10176">
            <v>48</v>
          </cell>
        </row>
        <row r="10177">
          <cell r="G10177">
            <v>395444</v>
          </cell>
          <cell r="H10177" t="str">
            <v>LESSIVE POUDRE LINGE DESINFECTANTE PLUS TECHLINE 20KG</v>
          </cell>
          <cell r="I10177">
            <v>30234</v>
          </cell>
          <cell r="J10177" t="str">
            <v>30234-CHRISTEYNS BELGIQUE</v>
          </cell>
          <cell r="K10177" t="str">
            <v>395444ETIQ</v>
          </cell>
          <cell r="L10177" t="str">
            <v>CAE</v>
          </cell>
          <cell r="M10177" t="str">
            <v>20</v>
          </cell>
          <cell r="N10177">
            <v>50.65</v>
          </cell>
          <cell r="O10177">
            <v>50.65</v>
          </cell>
          <cell r="P10177">
            <v>0.9204</v>
          </cell>
          <cell r="Q10177">
            <v>51.570399999999999</v>
          </cell>
          <cell r="R10177" t="str">
            <v xml:space="preserve">203981 </v>
          </cell>
          <cell r="S10177" t="str">
            <v xml:space="preserve">GAEL 22 29 CATALOGUE 1ER JUILLET        </v>
          </cell>
          <cell r="T10177" t="str">
            <v>20</v>
          </cell>
          <cell r="U10177">
            <v>20231231</v>
          </cell>
          <cell r="V10177">
            <v>20231231</v>
          </cell>
          <cell r="W10177" t="str">
            <v>NA1</v>
          </cell>
          <cell r="X10177" t="str">
            <v>A06</v>
          </cell>
          <cell r="Y10177">
            <v>2</v>
          </cell>
          <cell r="Z10177">
            <v>29.99</v>
          </cell>
          <cell r="AA10177">
            <v>50.65</v>
          </cell>
          <cell r="AB10177">
            <v>20.66</v>
          </cell>
          <cell r="AC10177">
            <v>0.4078973346495558</v>
          </cell>
          <cell r="AF10177">
            <v>0.4078973346495558</v>
          </cell>
          <cell r="AJ10177">
            <v>0</v>
          </cell>
          <cell r="AK10177">
            <v>29.99</v>
          </cell>
          <cell r="AL10177">
            <v>50.65</v>
          </cell>
        </row>
        <row r="10178">
          <cell r="G10178">
            <v>390037</v>
          </cell>
          <cell r="H10178" t="str">
            <v>DETERGENT LIQUID VAISSEL EAU DURE TECHLIN LV2000 ECOLABEL 5L</v>
          </cell>
          <cell r="I10178">
            <v>30235</v>
          </cell>
          <cell r="J10178" t="str">
            <v>30235-CHRISTEYNS FRANCE</v>
          </cell>
          <cell r="K10178" t="str">
            <v>390037</v>
          </cell>
          <cell r="L10178" t="str">
            <v>CAE</v>
          </cell>
          <cell r="M10178" t="str">
            <v>20</v>
          </cell>
          <cell r="N10178">
            <v>24.52</v>
          </cell>
          <cell r="O10178">
            <v>24.52</v>
          </cell>
          <cell r="P10178">
            <v>0.26898699999999998</v>
          </cell>
          <cell r="Q10178">
            <v>24.788986999999999</v>
          </cell>
          <cell r="R10178" t="str">
            <v xml:space="preserve">203981 </v>
          </cell>
          <cell r="S10178" t="str">
            <v xml:space="preserve">GAEL 22 29 CATALOGUE 1ER JUILLET        </v>
          </cell>
          <cell r="T10178" t="str">
            <v>20</v>
          </cell>
          <cell r="U10178">
            <v>20231231</v>
          </cell>
          <cell r="V10178">
            <v>20231231</v>
          </cell>
          <cell r="W10178" t="str">
            <v>NA1</v>
          </cell>
          <cell r="X10178" t="str">
            <v>A06</v>
          </cell>
          <cell r="Y10178">
            <v>54</v>
          </cell>
          <cell r="Z10178">
            <v>7.7649999999999997</v>
          </cell>
          <cell r="AA10178">
            <v>24.52</v>
          </cell>
          <cell r="AB10178">
            <v>16.754999999999999</v>
          </cell>
          <cell r="AC10178">
            <v>0.68331973898858067</v>
          </cell>
          <cell r="AF10178">
            <v>0.68331973898858067</v>
          </cell>
          <cell r="AJ10178">
            <v>-0.150032195750161</v>
          </cell>
          <cell r="AK10178">
            <v>6.6</v>
          </cell>
          <cell r="AL10178">
            <v>20.841210560206051</v>
          </cell>
        </row>
        <row r="10179">
          <cell r="G10179">
            <v>390038</v>
          </cell>
          <cell r="H10179" t="str">
            <v>DETERGENT LIQ VAISSEL EAU DURE TECHLINE LV2000 ECOLABEL 20L</v>
          </cell>
          <cell r="I10179">
            <v>30235</v>
          </cell>
          <cell r="J10179" t="str">
            <v>30235-CHRISTEYNS FRANCE</v>
          </cell>
          <cell r="K10179" t="str">
            <v>390038</v>
          </cell>
          <cell r="L10179" t="str">
            <v>CAE</v>
          </cell>
          <cell r="M10179" t="str">
            <v>20</v>
          </cell>
          <cell r="N10179">
            <v>52.95</v>
          </cell>
          <cell r="O10179">
            <v>52.95</v>
          </cell>
          <cell r="P10179">
            <v>1.0759479999999999</v>
          </cell>
          <cell r="Q10179">
            <v>54.025948</v>
          </cell>
          <cell r="R10179" t="str">
            <v xml:space="preserve">203981 </v>
          </cell>
          <cell r="S10179" t="str">
            <v xml:space="preserve">GAEL 22 29 CATALOGUE 1ER JUILLET        </v>
          </cell>
          <cell r="T10179" t="str">
            <v>20</v>
          </cell>
          <cell r="U10179">
            <v>20231231</v>
          </cell>
          <cell r="V10179">
            <v>20231231</v>
          </cell>
          <cell r="W10179" t="str">
            <v>NA1</v>
          </cell>
          <cell r="X10179" t="str">
            <v>A06</v>
          </cell>
          <cell r="Y10179">
            <v>64</v>
          </cell>
          <cell r="Z10179">
            <v>28.808</v>
          </cell>
          <cell r="AA10179">
            <v>52.95</v>
          </cell>
          <cell r="AB10179">
            <v>24.142000000000003</v>
          </cell>
          <cell r="AC10179">
            <v>0.4559395656279509</v>
          </cell>
          <cell r="AF10179">
            <v>0.4559395656279509</v>
          </cell>
          <cell r="AJ10179">
            <v>-0.14999305748403227</v>
          </cell>
          <cell r="AK10179">
            <v>24.486999999999998</v>
          </cell>
          <cell r="AL10179">
            <v>45.007867606220493</v>
          </cell>
        </row>
        <row r="10180">
          <cell r="G10180">
            <v>390043</v>
          </cell>
          <cell r="H10180" t="str">
            <v>LIQUIDE RINCAGE VAISSEL EAU DURE TECHLINE RV2000 ECOLABEL 5L</v>
          </cell>
          <cell r="I10180">
            <v>30235</v>
          </cell>
          <cell r="J10180" t="str">
            <v>30235-CHRISTEYNS FRANCE</v>
          </cell>
          <cell r="K10180" t="str">
            <v>390043</v>
          </cell>
          <cell r="L10180" t="str">
            <v>CAE</v>
          </cell>
          <cell r="M10180" t="str">
            <v>20</v>
          </cell>
          <cell r="N10180">
            <v>17.170000000000002</v>
          </cell>
          <cell r="O10180">
            <v>17.170000000000002</v>
          </cell>
          <cell r="P10180">
            <v>0.23194100000000001</v>
          </cell>
          <cell r="Q10180">
            <v>17.401941000000001</v>
          </cell>
          <cell r="R10180" t="str">
            <v xml:space="preserve">203981 </v>
          </cell>
          <cell r="S10180" t="str">
            <v xml:space="preserve">GAEL 22 29 CATALOGUE 1ER JUILLET        </v>
          </cell>
          <cell r="T10180" t="str">
            <v>20</v>
          </cell>
          <cell r="U10180">
            <v>20231231</v>
          </cell>
          <cell r="V10180">
            <v>20231231</v>
          </cell>
          <cell r="W10180" t="str">
            <v>NA1</v>
          </cell>
          <cell r="X10180" t="str">
            <v>A06</v>
          </cell>
          <cell r="Y10180">
            <v>71</v>
          </cell>
          <cell r="Z10180">
            <v>7.5979999999999999</v>
          </cell>
          <cell r="AA10180">
            <v>17.170000000000002</v>
          </cell>
          <cell r="AB10180">
            <v>9.5720000000000027</v>
          </cell>
          <cell r="AC10180">
            <v>0.55748398369248697</v>
          </cell>
          <cell r="AF10180">
            <v>0.55748398369248697</v>
          </cell>
          <cell r="AJ10180">
            <v>-6.0015793629902545E-2</v>
          </cell>
          <cell r="AK10180">
            <v>7.1420000000000003</v>
          </cell>
          <cell r="AL10180">
            <v>16.139528823374576</v>
          </cell>
        </row>
        <row r="10181">
          <cell r="G10181">
            <v>390081</v>
          </cell>
          <cell r="H10181" t="str">
            <v>LIQUIDE RINCAGE TECHLINE RV2000 ECOLABEL 20L</v>
          </cell>
          <cell r="I10181">
            <v>30235</v>
          </cell>
          <cell r="J10181" t="str">
            <v>30235-CHRISTEYNS FRANCE</v>
          </cell>
          <cell r="K10181" t="str">
            <v>390081</v>
          </cell>
          <cell r="L10181" t="str">
            <v>CAE</v>
          </cell>
          <cell r="M10181" t="str">
            <v>20</v>
          </cell>
          <cell r="N10181">
            <v>71.819999999999993</v>
          </cell>
          <cell r="O10181">
            <v>71.819999999999993</v>
          </cell>
          <cell r="P10181">
            <v>0.927763</v>
          </cell>
          <cell r="Q10181">
            <v>72.747763000000006</v>
          </cell>
          <cell r="R10181" t="str">
            <v xml:space="preserve">202544 </v>
          </cell>
          <cell r="S10181" t="str">
            <v xml:space="preserve">GAEL 22 29 HORS MARCHE 2023             </v>
          </cell>
          <cell r="T10181" t="str">
            <v>20</v>
          </cell>
          <cell r="U10181">
            <v>20231231</v>
          </cell>
          <cell r="V10181">
            <v>20231231</v>
          </cell>
          <cell r="W10181" t="str">
            <v>NA1</v>
          </cell>
          <cell r="X10181" t="str">
            <v>A06</v>
          </cell>
          <cell r="Y10181">
            <v>12</v>
          </cell>
          <cell r="Z10181">
            <v>27.626000000000001</v>
          </cell>
          <cell r="AA10181">
            <v>71.819999999999993</v>
          </cell>
          <cell r="AB10181">
            <v>44.193999999999988</v>
          </cell>
          <cell r="AC10181">
            <v>0.61534391534391519</v>
          </cell>
          <cell r="AF10181">
            <v>0.61534391534391519</v>
          </cell>
          <cell r="AJ10181">
            <v>-6.0015927025266098E-2</v>
          </cell>
          <cell r="AK10181">
            <v>25.968</v>
          </cell>
          <cell r="AL10181">
            <v>67.509656121045381</v>
          </cell>
        </row>
        <row r="10182">
          <cell r="G10182">
            <v>391005</v>
          </cell>
          <cell r="H10182" t="str">
            <v>LIQUIDE RINCAGE VAISSELLE TECHLINE 5L</v>
          </cell>
          <cell r="I10182">
            <v>30235</v>
          </cell>
          <cell r="J10182" t="str">
            <v>30235-CHRISTEYNS FRANCE</v>
          </cell>
          <cell r="K10182" t="str">
            <v>391005</v>
          </cell>
          <cell r="L10182" t="str">
            <v>CAE</v>
          </cell>
          <cell r="M10182" t="str">
            <v>20</v>
          </cell>
          <cell r="N10182">
            <v>11.74</v>
          </cell>
          <cell r="O10182">
            <v>11.74</v>
          </cell>
          <cell r="P10182">
            <v>0.23125100000000001</v>
          </cell>
          <cell r="Q10182">
            <v>11.971251000000001</v>
          </cell>
          <cell r="R10182" t="str">
            <v xml:space="preserve">203981 </v>
          </cell>
          <cell r="S10182" t="str">
            <v xml:space="preserve">GAEL 22 29 CATALOGUE 1ER JUILLET        </v>
          </cell>
          <cell r="T10182" t="str">
            <v>20</v>
          </cell>
          <cell r="U10182">
            <v>20231231</v>
          </cell>
          <cell r="V10182">
            <v>20231231</v>
          </cell>
          <cell r="W10182" t="str">
            <v>NA1</v>
          </cell>
          <cell r="X10182" t="str">
            <v>A06</v>
          </cell>
          <cell r="Y10182">
            <v>44</v>
          </cell>
          <cell r="Z10182">
            <v>5.8319999999999999</v>
          </cell>
          <cell r="AA10182">
            <v>11.74</v>
          </cell>
          <cell r="AB10182">
            <v>5.9080000000000004</v>
          </cell>
          <cell r="AC10182">
            <v>0.50323679727427595</v>
          </cell>
          <cell r="AF10182">
            <v>0.50323679727427595</v>
          </cell>
          <cell r="AJ10182">
            <v>-5.0068587105624111E-2</v>
          </cell>
          <cell r="AK10182">
            <v>5.54</v>
          </cell>
          <cell r="AL10182">
            <v>11.152194787379972</v>
          </cell>
        </row>
        <row r="10183">
          <cell r="G10183">
            <v>154367</v>
          </cell>
          <cell r="H10183" t="str">
            <v>NAP ROULEAU DAMASSE 1.18X100M BLANCHE</v>
          </cell>
          <cell r="I10183">
            <v>30591</v>
          </cell>
          <cell r="J10183" t="str">
            <v>30591-COGIR</v>
          </cell>
          <cell r="K10183" t="str">
            <v>R480001I</v>
          </cell>
          <cell r="L10183" t="str">
            <v>OF</v>
          </cell>
          <cell r="M10183" t="str">
            <v>20</v>
          </cell>
          <cell r="N10183">
            <v>19.010000000000002</v>
          </cell>
          <cell r="O10183">
            <v>19.010000000000002</v>
          </cell>
          <cell r="P10183">
            <v>0</v>
          </cell>
          <cell r="Q10183">
            <v>19.010000000000002</v>
          </cell>
          <cell r="R10183" t="str">
            <v xml:space="preserve">203981 </v>
          </cell>
          <cell r="S10183" t="str">
            <v xml:space="preserve">GAEL 22 29 CATALOGUE 1ER JUILLET        </v>
          </cell>
          <cell r="T10183" t="str">
            <v>20</v>
          </cell>
          <cell r="U10183">
            <v>20231231</v>
          </cell>
          <cell r="V10183">
            <v>20231231</v>
          </cell>
          <cell r="W10183" t="str">
            <v>NA1</v>
          </cell>
          <cell r="X10183" t="str">
            <v>A06</v>
          </cell>
          <cell r="Y10183">
            <v>1</v>
          </cell>
          <cell r="Z10183">
            <v>13.43</v>
          </cell>
          <cell r="AA10183">
            <v>19.010000000000002</v>
          </cell>
          <cell r="AB10183">
            <v>5.5800000000000018</v>
          </cell>
          <cell r="AC10183">
            <v>0.29352972119936882</v>
          </cell>
          <cell r="AF10183">
            <v>0.29352972119936882</v>
          </cell>
          <cell r="AJ10183">
            <v>0</v>
          </cell>
          <cell r="AK10183">
            <v>13.43</v>
          </cell>
          <cell r="AL10183">
            <v>19.010000000000002</v>
          </cell>
        </row>
        <row r="10184">
          <cell r="G10184">
            <v>390679</v>
          </cell>
          <cell r="H10184" t="str">
            <v>NAPPE RLX PAPIER DAMASSE TECHLINE 1.18X100M BLANC X1</v>
          </cell>
          <cell r="I10184">
            <v>30591</v>
          </cell>
          <cell r="J10184" t="str">
            <v>30591-COGIR</v>
          </cell>
          <cell r="K10184" t="str">
            <v>R480001LI</v>
          </cell>
          <cell r="L10184" t="str">
            <v>OF</v>
          </cell>
          <cell r="M10184" t="str">
            <v>30</v>
          </cell>
          <cell r="N10184">
            <v>20.49</v>
          </cell>
          <cell r="O10184">
            <v>20.49</v>
          </cell>
          <cell r="P10184">
            <v>0</v>
          </cell>
          <cell r="Q10184">
            <v>20.49</v>
          </cell>
          <cell r="R10184" t="str">
            <v xml:space="preserve">203981 </v>
          </cell>
          <cell r="S10184" t="str">
            <v xml:space="preserve">GAEL 22 29 CATALOGUE 1ER JUILLET        </v>
          </cell>
          <cell r="T10184" t="str">
            <v>20</v>
          </cell>
          <cell r="U10184">
            <v>20231231</v>
          </cell>
          <cell r="V10184">
            <v>20231231</v>
          </cell>
          <cell r="W10184" t="str">
            <v>NA1</v>
          </cell>
          <cell r="X10184" t="str">
            <v>A06</v>
          </cell>
          <cell r="Y10184">
            <v>4</v>
          </cell>
          <cell r="Z10184">
            <v>13.43</v>
          </cell>
          <cell r="AA10184">
            <v>20.49</v>
          </cell>
          <cell r="AB10184">
            <v>7.0599999999999987</v>
          </cell>
          <cell r="AC10184">
            <v>0.34455832113225959</v>
          </cell>
          <cell r="AF10184">
            <v>0.34455832113225959</v>
          </cell>
          <cell r="AJ10184">
            <v>0</v>
          </cell>
          <cell r="AK10184">
            <v>13.43</v>
          </cell>
          <cell r="AL10184">
            <v>20.49</v>
          </cell>
        </row>
        <row r="10185">
          <cell r="G10185">
            <v>134916</v>
          </cell>
          <cell r="H10185" t="str">
            <v>PAPIER TOILETTE PQT 250F TECHLINE BLANC 2PLIS ECOLABEL CX36</v>
          </cell>
          <cell r="I10185">
            <v>30733</v>
          </cell>
          <cell r="J10185" t="str">
            <v>30733-CARTIERA CARMA</v>
          </cell>
          <cell r="K10185" t="str">
            <v>II2P107.90031</v>
          </cell>
          <cell r="L10185" t="str">
            <v>CAE</v>
          </cell>
          <cell r="M10185" t="str">
            <v>20</v>
          </cell>
          <cell r="N10185">
            <v>29.17</v>
          </cell>
          <cell r="O10185">
            <v>29.17</v>
          </cell>
          <cell r="P10185">
            <v>0</v>
          </cell>
          <cell r="Q10185">
            <v>29.17</v>
          </cell>
          <cell r="R10185" t="str">
            <v xml:space="preserve">203981 </v>
          </cell>
          <cell r="S10185" t="str">
            <v xml:space="preserve">GAEL 22 29 CATALOGUE 1ER JUILLET        </v>
          </cell>
          <cell r="T10185" t="str">
            <v>20</v>
          </cell>
          <cell r="U10185">
            <v>20231231</v>
          </cell>
          <cell r="V10185">
            <v>20231231</v>
          </cell>
          <cell r="W10185" t="str">
            <v>NA1</v>
          </cell>
          <cell r="X10185" t="str">
            <v>A06</v>
          </cell>
          <cell r="Y10185">
            <v>315</v>
          </cell>
          <cell r="Z10185">
            <v>17.45</v>
          </cell>
          <cell r="AA10185">
            <v>29.17</v>
          </cell>
          <cell r="AB10185">
            <v>11.720000000000002</v>
          </cell>
          <cell r="AC10185">
            <v>0.4017826534110388</v>
          </cell>
          <cell r="AF10185">
            <v>0.4017826534110388</v>
          </cell>
          <cell r="AJ10185">
            <v>-0.21948424068767911</v>
          </cell>
          <cell r="AK10185">
            <v>13.62</v>
          </cell>
          <cell r="AL10185">
            <v>22.767644699140401</v>
          </cell>
        </row>
        <row r="10186">
          <cell r="G10186">
            <v>169681</v>
          </cell>
          <cell r="H10186" t="str">
            <v>PAPIER TOILETTE PQT 225FTS  BLANC 2PLIS X40 PQT</v>
          </cell>
          <cell r="I10186">
            <v>30733</v>
          </cell>
          <cell r="J10186" t="str">
            <v>30733-CARTIERA CARMA</v>
          </cell>
          <cell r="K10186" t="str">
            <v>II2P096.9000N</v>
          </cell>
          <cell r="L10186" t="str">
            <v>OF</v>
          </cell>
          <cell r="M10186" t="str">
            <v>20</v>
          </cell>
          <cell r="N10186">
            <v>27.15</v>
          </cell>
          <cell r="O10186">
            <v>27.15</v>
          </cell>
          <cell r="P10186">
            <v>0</v>
          </cell>
          <cell r="Q10186">
            <v>27.15</v>
          </cell>
          <cell r="R10186" t="str">
            <v xml:space="preserve">203981 </v>
          </cell>
          <cell r="S10186" t="str">
            <v xml:space="preserve">GAEL 22 29 CATALOGUE 1ER JUILLET        </v>
          </cell>
          <cell r="T10186" t="str">
            <v>20</v>
          </cell>
          <cell r="U10186">
            <v>20231231</v>
          </cell>
          <cell r="V10186">
            <v>20231231</v>
          </cell>
          <cell r="W10186" t="str">
            <v>NA1</v>
          </cell>
          <cell r="X10186" t="str">
            <v>A06</v>
          </cell>
          <cell r="Y10186">
            <v>0</v>
          </cell>
          <cell r="Z10186">
            <v>17.39</v>
          </cell>
          <cell r="AA10186">
            <v>27.15</v>
          </cell>
          <cell r="AB10186">
            <v>9.759999999999998</v>
          </cell>
          <cell r="AC10186">
            <v>0.35948434622467768</v>
          </cell>
          <cell r="AF10186">
            <v>0.35948434622467768</v>
          </cell>
          <cell r="AJ10186">
            <v>-0.21966647498562394</v>
          </cell>
          <cell r="AK10186">
            <v>13.57</v>
          </cell>
          <cell r="AL10186">
            <v>21.18605520414031</v>
          </cell>
        </row>
        <row r="10187">
          <cell r="G10187">
            <v>390330</v>
          </cell>
          <cell r="H10187" t="str">
            <v>ESSUIE-TOUT BLC BULKYSOFT COMPACT 2P 250FTS ECOLABEL LOT 2X7</v>
          </cell>
          <cell r="I10187">
            <v>30733</v>
          </cell>
          <cell r="J10187" t="str">
            <v>30733-CARTIERA CARMA</v>
          </cell>
          <cell r="K10187" t="str">
            <v>IB2P220.07G00</v>
          </cell>
          <cell r="L10187" t="str">
            <v>OF</v>
          </cell>
          <cell r="M10187" t="str">
            <v>20</v>
          </cell>
          <cell r="N10187">
            <v>32.35</v>
          </cell>
          <cell r="O10187">
            <v>32.35</v>
          </cell>
          <cell r="P10187">
            <v>0</v>
          </cell>
          <cell r="Q10187">
            <v>32.35</v>
          </cell>
          <cell r="R10187" t="str">
            <v xml:space="preserve">203981 </v>
          </cell>
          <cell r="S10187" t="str">
            <v xml:space="preserve">GAEL 22 29 CATALOGUE 1ER JUILLET        </v>
          </cell>
          <cell r="T10187" t="str">
            <v>20</v>
          </cell>
          <cell r="U10187">
            <v>20231231</v>
          </cell>
          <cell r="V10187">
            <v>20231231</v>
          </cell>
          <cell r="W10187" t="str">
            <v>NA1</v>
          </cell>
          <cell r="X10187" t="str">
            <v>A06</v>
          </cell>
          <cell r="Y10187">
            <v>65</v>
          </cell>
          <cell r="Z10187">
            <v>16.34</v>
          </cell>
          <cell r="AA10187">
            <v>32.35</v>
          </cell>
          <cell r="AB10187">
            <v>16.010000000000002</v>
          </cell>
          <cell r="AC10187">
            <v>0.49489953632148381</v>
          </cell>
          <cell r="AF10187">
            <v>0.49489953632148381</v>
          </cell>
          <cell r="AJ10187">
            <v>-0.2197062423500612</v>
          </cell>
          <cell r="AK10187">
            <v>12.75</v>
          </cell>
          <cell r="AL10187">
            <v>25.242503059975522</v>
          </cell>
        </row>
        <row r="10188">
          <cell r="G10188">
            <v>390600</v>
          </cell>
          <cell r="H10188" t="str">
            <v>SERV 30X30 OUATE TECHLINE 2PLIS PLIAGE 4 BLANC C/40X100</v>
          </cell>
          <cell r="I10188">
            <v>30733</v>
          </cell>
          <cell r="J10188" t="str">
            <v>30733-CARTIERA CARMA</v>
          </cell>
          <cell r="K10188" t="str">
            <v>150.TO1232.01</v>
          </cell>
          <cell r="L10188" t="str">
            <v>CAE</v>
          </cell>
          <cell r="M10188" t="str">
            <v>20</v>
          </cell>
          <cell r="N10188">
            <v>43.18</v>
          </cell>
          <cell r="O10188">
            <v>43.18</v>
          </cell>
          <cell r="P10188">
            <v>0</v>
          </cell>
          <cell r="Q10188">
            <v>43.18</v>
          </cell>
          <cell r="R10188" t="str">
            <v xml:space="preserve">202544 </v>
          </cell>
          <cell r="S10188" t="str">
            <v xml:space="preserve">GAEL 22 29 HORS MARCHE 2023             </v>
          </cell>
          <cell r="T10188" t="str">
            <v>20</v>
          </cell>
          <cell r="U10188">
            <v>20231231</v>
          </cell>
          <cell r="V10188">
            <v>20231231</v>
          </cell>
          <cell r="W10188" t="str">
            <v>NA1</v>
          </cell>
          <cell r="X10188" t="str">
            <v>A06</v>
          </cell>
          <cell r="Y10188">
            <v>22</v>
          </cell>
          <cell r="Z10188">
            <v>34.130000000000003</v>
          </cell>
          <cell r="AA10188">
            <v>43.18</v>
          </cell>
          <cell r="AB10188">
            <v>9.0499999999999972</v>
          </cell>
          <cell r="AC10188">
            <v>0.20958777211672064</v>
          </cell>
          <cell r="AF10188">
            <v>0.20958777211672064</v>
          </cell>
          <cell r="AJ10188">
            <v>-0.21886903017872844</v>
          </cell>
          <cell r="AK10188">
            <v>26.66</v>
          </cell>
          <cell r="AL10188">
            <v>33.729235276882505</v>
          </cell>
        </row>
        <row r="10189">
          <cell r="G10189">
            <v>390699</v>
          </cell>
          <cell r="H10189" t="str">
            <v>MOUCHOIR BOITE RECTANGLE TECHLINE 2P BLC 100FTS ECOLABEL X40</v>
          </cell>
          <cell r="I10189">
            <v>30733</v>
          </cell>
          <cell r="J10189" t="str">
            <v>30733-CARTIERA CARMA</v>
          </cell>
          <cell r="K10189" t="str">
            <v>10TVV2C40P79</v>
          </cell>
          <cell r="L10189" t="str">
            <v>CAE</v>
          </cell>
          <cell r="M10189" t="str">
            <v>20</v>
          </cell>
          <cell r="N10189">
            <v>38.479999999999997</v>
          </cell>
          <cell r="O10189">
            <v>38.479999999999997</v>
          </cell>
          <cell r="P10189">
            <v>0</v>
          </cell>
          <cell r="Q10189">
            <v>38.479999999999997</v>
          </cell>
          <cell r="R10189" t="str">
            <v xml:space="preserve">203981 </v>
          </cell>
          <cell r="S10189" t="str">
            <v xml:space="preserve">GAEL 22 29 CATALOGUE 1ER JUILLET        </v>
          </cell>
          <cell r="T10189" t="str">
            <v>20</v>
          </cell>
          <cell r="U10189">
            <v>20231231</v>
          </cell>
          <cell r="V10189">
            <v>20231231</v>
          </cell>
          <cell r="W10189" t="str">
            <v>NA1</v>
          </cell>
          <cell r="X10189" t="str">
            <v>A06</v>
          </cell>
          <cell r="Y10189">
            <v>25</v>
          </cell>
          <cell r="Z10189">
            <v>22.95</v>
          </cell>
          <cell r="AA10189">
            <v>38.479999999999997</v>
          </cell>
          <cell r="AB10189">
            <v>15.529999999999998</v>
          </cell>
          <cell r="AC10189">
            <v>0.40358627858627855</v>
          </cell>
          <cell r="AF10189">
            <v>0.40358627858627855</v>
          </cell>
          <cell r="AJ10189">
            <v>-0.21917211328976025</v>
          </cell>
          <cell r="AK10189">
            <v>17.920000000000002</v>
          </cell>
          <cell r="AL10189">
            <v>30.046257080610026</v>
          </cell>
        </row>
        <row r="10190">
          <cell r="G10190">
            <v>390928</v>
          </cell>
          <cell r="H10190" t="str">
            <v>SERV 30X30 OUATE TECHLINE 1 PLI PLIAGE 4 BLANC C/10X500</v>
          </cell>
          <cell r="I10190">
            <v>30733</v>
          </cell>
          <cell r="J10190" t="str">
            <v>30733-CARTIERA CARMA</v>
          </cell>
          <cell r="K10190" t="str">
            <v>150.TO675.00</v>
          </cell>
          <cell r="L10190" t="str">
            <v>CAE</v>
          </cell>
          <cell r="M10190" t="str">
            <v>20</v>
          </cell>
          <cell r="N10190">
            <v>41.31</v>
          </cell>
          <cell r="O10190">
            <v>41.31</v>
          </cell>
          <cell r="P10190">
            <v>0</v>
          </cell>
          <cell r="Q10190">
            <v>41.31</v>
          </cell>
          <cell r="R10190" t="str">
            <v xml:space="preserve">203981 </v>
          </cell>
          <cell r="S10190" t="str">
            <v xml:space="preserve">GAEL 22 29 CATALOGUE 1ER JUILLET        </v>
          </cell>
          <cell r="T10190" t="str">
            <v>20</v>
          </cell>
          <cell r="U10190">
            <v>20231231</v>
          </cell>
          <cell r="V10190">
            <v>20231231</v>
          </cell>
          <cell r="W10190" t="str">
            <v>NA1</v>
          </cell>
          <cell r="X10190" t="str">
            <v>A06</v>
          </cell>
          <cell r="Y10190">
            <v>26</v>
          </cell>
          <cell r="Z10190">
            <v>24.45</v>
          </cell>
          <cell r="AA10190">
            <v>41.31</v>
          </cell>
          <cell r="AB10190">
            <v>16.860000000000003</v>
          </cell>
          <cell r="AC10190">
            <v>0.40813362381989837</v>
          </cell>
          <cell r="AF10190">
            <v>0.40813362381989837</v>
          </cell>
          <cell r="AJ10190">
            <v>-0.21922290388548055</v>
          </cell>
          <cell r="AK10190">
            <v>19.09</v>
          </cell>
          <cell r="AL10190">
            <v>32.253901840490798</v>
          </cell>
        </row>
        <row r="10191">
          <cell r="G10191">
            <v>391035</v>
          </cell>
          <cell r="H10191" t="str">
            <v>EM PLIES V BLANC TECHLINE 20.6X21.5CM 2P 200FTS ECOLABEL X20</v>
          </cell>
          <cell r="I10191">
            <v>30733</v>
          </cell>
          <cell r="J10191" t="str">
            <v>30733-CARTIERA CARMA</v>
          </cell>
          <cell r="K10191" t="str">
            <v>V2P206.396000</v>
          </cell>
          <cell r="L10191" t="str">
            <v>CAE</v>
          </cell>
          <cell r="M10191" t="str">
            <v>20</v>
          </cell>
          <cell r="N10191">
            <v>33.200000000000003</v>
          </cell>
          <cell r="O10191">
            <v>33.200000000000003</v>
          </cell>
          <cell r="P10191">
            <v>0</v>
          </cell>
          <cell r="Q10191">
            <v>33.200000000000003</v>
          </cell>
          <cell r="R10191" t="str">
            <v xml:space="preserve">203981 </v>
          </cell>
          <cell r="S10191" t="str">
            <v xml:space="preserve">GAEL 22 29 CATALOGUE 1ER JUILLET        </v>
          </cell>
          <cell r="T10191" t="str">
            <v>20</v>
          </cell>
          <cell r="U10191">
            <v>20231231</v>
          </cell>
          <cell r="V10191">
            <v>20231231</v>
          </cell>
          <cell r="W10191" t="str">
            <v>NA1</v>
          </cell>
          <cell r="X10191" t="str">
            <v>A06</v>
          </cell>
          <cell r="Y10191">
            <v>642</v>
          </cell>
          <cell r="Z10191">
            <v>17.600000000000001</v>
          </cell>
          <cell r="AA10191">
            <v>33.200000000000003</v>
          </cell>
          <cell r="AB10191">
            <v>15.600000000000001</v>
          </cell>
          <cell r="AC10191">
            <v>0.46987951807228917</v>
          </cell>
          <cell r="AF10191">
            <v>0.46987951807228917</v>
          </cell>
          <cell r="AJ10191">
            <v>-0.21931818181818186</v>
          </cell>
          <cell r="AK10191">
            <v>13.74</v>
          </cell>
          <cell r="AL10191">
            <v>25.918636363636367</v>
          </cell>
        </row>
        <row r="10192">
          <cell r="G10192">
            <v>395034</v>
          </cell>
          <cell r="H10192" t="str">
            <v>SERV 21,5X16 OUATE TECHLINE 2PLIS BLANC C/20X200</v>
          </cell>
          <cell r="I10192">
            <v>30733</v>
          </cell>
          <cell r="J10192" t="str">
            <v>30733-CARTIERA CARMA</v>
          </cell>
          <cell r="K10192" t="str">
            <v>TO2P160.40007</v>
          </cell>
          <cell r="L10192" t="str">
            <v>CAE</v>
          </cell>
          <cell r="M10192" t="str">
            <v>20</v>
          </cell>
          <cell r="N10192">
            <v>35.270000000000003</v>
          </cell>
          <cell r="O10192">
            <v>35.270000000000003</v>
          </cell>
          <cell r="P10192">
            <v>0</v>
          </cell>
          <cell r="Q10192">
            <v>35.270000000000003</v>
          </cell>
          <cell r="R10192" t="str">
            <v xml:space="preserve">203981 </v>
          </cell>
          <cell r="S10192" t="str">
            <v xml:space="preserve">GAEL 22 29 CATALOGUE 1ER JUILLET        </v>
          </cell>
          <cell r="T10192" t="str">
            <v>20</v>
          </cell>
          <cell r="U10192">
            <v>20231231</v>
          </cell>
          <cell r="V10192">
            <v>20231231</v>
          </cell>
          <cell r="W10192" t="str">
            <v>NA1</v>
          </cell>
          <cell r="X10192" t="str">
            <v>A06</v>
          </cell>
          <cell r="Y10192">
            <v>14</v>
          </cell>
          <cell r="Z10192">
            <v>25.45</v>
          </cell>
          <cell r="AA10192">
            <v>35.270000000000003</v>
          </cell>
          <cell r="AB10192">
            <v>9.8200000000000038</v>
          </cell>
          <cell r="AC10192">
            <v>0.27842358945279283</v>
          </cell>
          <cell r="AF10192">
            <v>0.27842358945279283</v>
          </cell>
          <cell r="AJ10192">
            <v>-0.21925343811394885</v>
          </cell>
          <cell r="AK10192">
            <v>19.87</v>
          </cell>
          <cell r="AL10192">
            <v>27.536931237721028</v>
          </cell>
        </row>
        <row r="10193">
          <cell r="G10193">
            <v>395039</v>
          </cell>
          <cell r="H10193" t="str">
            <v>EM ROULEAU TECHLINE 200M BLANC 2PLIS ECOLABEL CX6</v>
          </cell>
          <cell r="I10193">
            <v>30733</v>
          </cell>
          <cell r="J10193" t="str">
            <v>30733-CARTIERA CARMA</v>
          </cell>
          <cell r="K10193" t="str">
            <v>IB2P203.06G05</v>
          </cell>
          <cell r="L10193" t="str">
            <v>CAE</v>
          </cell>
          <cell r="M10193" t="str">
            <v>20</v>
          </cell>
          <cell r="N10193">
            <v>37.22</v>
          </cell>
          <cell r="O10193">
            <v>37.22</v>
          </cell>
          <cell r="P10193">
            <v>0</v>
          </cell>
          <cell r="Q10193">
            <v>37.22</v>
          </cell>
          <cell r="R10193" t="str">
            <v xml:space="preserve">203981 </v>
          </cell>
          <cell r="S10193" t="str">
            <v xml:space="preserve">GAEL 22 29 CATALOGUE 1ER JUILLET        </v>
          </cell>
          <cell r="T10193" t="str">
            <v>20</v>
          </cell>
          <cell r="U10193">
            <v>20231231</v>
          </cell>
          <cell r="V10193">
            <v>20231231</v>
          </cell>
          <cell r="W10193" t="str">
            <v>NA1</v>
          </cell>
          <cell r="X10193" t="str">
            <v>A06</v>
          </cell>
          <cell r="Y10193">
            <v>26</v>
          </cell>
          <cell r="Z10193">
            <v>20.83</v>
          </cell>
          <cell r="AA10193">
            <v>37.22</v>
          </cell>
          <cell r="AB10193">
            <v>16.39</v>
          </cell>
          <cell r="AC10193">
            <v>0.4403546480386889</v>
          </cell>
          <cell r="AF10193">
            <v>0.4403546480386889</v>
          </cell>
          <cell r="AJ10193">
            <v>-0.21891502640422464</v>
          </cell>
          <cell r="AK10193">
            <v>16.27</v>
          </cell>
          <cell r="AL10193">
            <v>29.071982717234761</v>
          </cell>
        </row>
        <row r="10194">
          <cell r="G10194">
            <v>400172</v>
          </cell>
          <cell r="H10194" t="str">
            <v>EM PLIES Z BLANC TECHLINE 23.5X24CM 2PLI ECOLABEL 150FTS X25</v>
          </cell>
          <cell r="I10194">
            <v>30733</v>
          </cell>
          <cell r="J10194" t="str">
            <v>30733-CARTIERA CARMA</v>
          </cell>
          <cell r="K10194" t="str">
            <v>Z2P235.375056</v>
          </cell>
          <cell r="L10194" t="str">
            <v>CAE</v>
          </cell>
          <cell r="M10194" t="str">
            <v>20</v>
          </cell>
          <cell r="N10194">
            <v>42.45</v>
          </cell>
          <cell r="O10194">
            <v>42.45</v>
          </cell>
          <cell r="P10194">
            <v>0</v>
          </cell>
          <cell r="Q10194">
            <v>42.45</v>
          </cell>
          <cell r="R10194" t="str">
            <v xml:space="preserve">203981 </v>
          </cell>
          <cell r="S10194" t="str">
            <v xml:space="preserve">GAEL 22 29 CATALOGUE 1ER JUILLET        </v>
          </cell>
          <cell r="T10194" t="str">
            <v>20</v>
          </cell>
          <cell r="U10194">
            <v>20231231</v>
          </cell>
          <cell r="V10194">
            <v>20231231</v>
          </cell>
          <cell r="W10194" t="str">
            <v>NA1</v>
          </cell>
          <cell r="X10194" t="str">
            <v>A06</v>
          </cell>
          <cell r="Y10194">
            <v>101</v>
          </cell>
          <cell r="Z10194">
            <v>24.44</v>
          </cell>
          <cell r="AA10194">
            <v>42.45</v>
          </cell>
          <cell r="AB10194">
            <v>18.010000000000002</v>
          </cell>
          <cell r="AC10194">
            <v>0.42426383981154298</v>
          </cell>
          <cell r="AF10194">
            <v>0.42426383981154298</v>
          </cell>
          <cell r="AJ10194">
            <v>-0.21931260229132582</v>
          </cell>
          <cell r="AK10194">
            <v>19.079999999999998</v>
          </cell>
          <cell r="AL10194">
            <v>33.14018003273322</v>
          </cell>
        </row>
        <row r="10195">
          <cell r="G10195">
            <v>420705</v>
          </cell>
          <cell r="H10195" t="str">
            <v>EM ROULEAU TECHLINE 160M BLANC 2PLIS ECOLABEL CX6</v>
          </cell>
          <cell r="I10195">
            <v>30733</v>
          </cell>
          <cell r="J10195" t="str">
            <v>30733-CARTIERA CARMA</v>
          </cell>
          <cell r="K10195" t="str">
            <v>IB2P203.06G07</v>
          </cell>
          <cell r="L10195" t="str">
            <v>CAE</v>
          </cell>
          <cell r="M10195" t="str">
            <v>20</v>
          </cell>
          <cell r="N10195">
            <v>34.72</v>
          </cell>
          <cell r="O10195">
            <v>34.72</v>
          </cell>
          <cell r="P10195">
            <v>0</v>
          </cell>
          <cell r="Q10195">
            <v>34.72</v>
          </cell>
          <cell r="R10195" t="str">
            <v xml:space="preserve">203981 </v>
          </cell>
          <cell r="S10195" t="str">
            <v xml:space="preserve">GAEL 22 29 CATALOGUE 1ER JUILLET        </v>
          </cell>
          <cell r="T10195" t="str">
            <v>20</v>
          </cell>
          <cell r="U10195">
            <v>20231231</v>
          </cell>
          <cell r="V10195">
            <v>20231231</v>
          </cell>
          <cell r="W10195" t="str">
            <v>NA1</v>
          </cell>
          <cell r="X10195" t="str">
            <v>A06</v>
          </cell>
          <cell r="Y10195">
            <v>135</v>
          </cell>
          <cell r="Z10195">
            <v>19.82</v>
          </cell>
          <cell r="AA10195">
            <v>34.72</v>
          </cell>
          <cell r="AB10195">
            <v>14.899999999999999</v>
          </cell>
          <cell r="AC10195">
            <v>0.42914746543778798</v>
          </cell>
          <cell r="AF10195">
            <v>0.42914746543778798</v>
          </cell>
          <cell r="AJ10195">
            <v>-0.18516649848637748</v>
          </cell>
          <cell r="AK10195">
            <v>16.149999999999999</v>
          </cell>
          <cell r="AL10195">
            <v>28.291019172552971</v>
          </cell>
        </row>
        <row r="10196">
          <cell r="G10196">
            <v>135629</v>
          </cell>
          <cell r="H10196" t="str">
            <v>MOUSSE LAVANTE MAINS BACTERICIDE PUREBAC FOAM WASH 1L CX6</v>
          </cell>
          <cell r="I10196">
            <v>40041</v>
          </cell>
          <cell r="J10196" t="str">
            <v>40041-SC JOHNSON PROFESSIONAL</v>
          </cell>
          <cell r="K10196" t="str">
            <v>PBF1LMD / 4000008264</v>
          </cell>
          <cell r="L10196" t="str">
            <v>CAE</v>
          </cell>
          <cell r="M10196" t="str">
            <v>20</v>
          </cell>
          <cell r="N10196">
            <v>48.11</v>
          </cell>
          <cell r="O10196">
            <v>48.11</v>
          </cell>
          <cell r="P10196">
            <v>0</v>
          </cell>
          <cell r="Q10196">
            <v>48.11</v>
          </cell>
          <cell r="R10196" t="str">
            <v xml:space="preserve">203981 </v>
          </cell>
          <cell r="S10196" t="str">
            <v xml:space="preserve">GAEL 22 29 CATALOGUE 1ER JUILLET        </v>
          </cell>
          <cell r="T10196" t="str">
            <v>20</v>
          </cell>
          <cell r="U10196">
            <v>20231231</v>
          </cell>
          <cell r="V10196">
            <v>20231231</v>
          </cell>
          <cell r="W10196" t="str">
            <v>NA1</v>
          </cell>
          <cell r="X10196" t="str">
            <v>A06</v>
          </cell>
          <cell r="Y10196">
            <v>4</v>
          </cell>
          <cell r="Z10196">
            <v>40.484000000000002</v>
          </cell>
          <cell r="AA10196">
            <v>48.11</v>
          </cell>
          <cell r="AB10196">
            <v>7.6259999999999977</v>
          </cell>
          <cell r="AC10196">
            <v>0.15851174392018286</v>
          </cell>
          <cell r="AF10196">
            <v>0.15851174392018286</v>
          </cell>
          <cell r="AJ10196">
            <v>0</v>
          </cell>
          <cell r="AK10196">
            <v>40.484000000000002</v>
          </cell>
          <cell r="AL10196">
            <v>48.11</v>
          </cell>
        </row>
        <row r="10197">
          <cell r="G10197">
            <v>135640</v>
          </cell>
          <cell r="H10197" t="str">
            <v>MOUSSE LAVANTE MAINS ORIGINAL FOAM 1L CX6</v>
          </cell>
          <cell r="I10197">
            <v>40041</v>
          </cell>
          <cell r="J10197" t="str">
            <v>40041-SC JOHNSON PROFESSIONAL</v>
          </cell>
          <cell r="K10197" t="str">
            <v>ORG1L / 4000005694</v>
          </cell>
          <cell r="L10197" t="str">
            <v>CAE</v>
          </cell>
          <cell r="M10197" t="str">
            <v>20</v>
          </cell>
          <cell r="N10197">
            <v>44.17</v>
          </cell>
          <cell r="O10197">
            <v>44.17</v>
          </cell>
          <cell r="P10197">
            <v>0</v>
          </cell>
          <cell r="Q10197">
            <v>44.17</v>
          </cell>
          <cell r="R10197" t="str">
            <v xml:space="preserve">203981 </v>
          </cell>
          <cell r="S10197" t="str">
            <v xml:space="preserve">GAEL 22 29 CATALOGUE 1ER JUILLET        </v>
          </cell>
          <cell r="T10197" t="str">
            <v>20</v>
          </cell>
          <cell r="U10197">
            <v>20231231</v>
          </cell>
          <cell r="V10197">
            <v>20231231</v>
          </cell>
          <cell r="W10197" t="str">
            <v>NA1</v>
          </cell>
          <cell r="X10197" t="str">
            <v>A06</v>
          </cell>
          <cell r="Y10197">
            <v>482</v>
          </cell>
          <cell r="Z10197">
            <v>32.412999999999997</v>
          </cell>
          <cell r="AA10197">
            <v>44.17</v>
          </cell>
          <cell r="AB10197">
            <v>11.757000000000005</v>
          </cell>
          <cell r="AC10197">
            <v>0.26617613764998876</v>
          </cell>
          <cell r="AF10197">
            <v>0.26617613764998876</v>
          </cell>
          <cell r="AJ10197">
            <v>0</v>
          </cell>
          <cell r="AK10197">
            <v>32.412999999999997</v>
          </cell>
          <cell r="AL10197">
            <v>44.17</v>
          </cell>
        </row>
        <row r="10198">
          <cell r="G10198">
            <v>158080</v>
          </cell>
          <cell r="H10198" t="str">
            <v>MOUSSE DESINF MAINS SURF INSTANTFOAM COMPLETE OPTIDOSE 1LX6</v>
          </cell>
          <cell r="I10198">
            <v>40041</v>
          </cell>
          <cell r="J10198" t="str">
            <v>40041-SC JOHNSON PROFESSIONAL</v>
          </cell>
          <cell r="K10198" t="str">
            <v>IAX1L / 4000008154</v>
          </cell>
          <cell r="L10198" t="str">
            <v>CAE</v>
          </cell>
          <cell r="M10198" t="str">
            <v>20</v>
          </cell>
          <cell r="N10198">
            <v>76.81</v>
          </cell>
          <cell r="O10198">
            <v>76.81</v>
          </cell>
          <cell r="P10198">
            <v>0</v>
          </cell>
          <cell r="Q10198">
            <v>76.81</v>
          </cell>
          <cell r="R10198" t="str">
            <v xml:space="preserve">203981 </v>
          </cell>
          <cell r="S10198" t="str">
            <v xml:space="preserve">GAEL 22 29 CATALOGUE 1ER JUILLET        </v>
          </cell>
          <cell r="T10198" t="str">
            <v>20</v>
          </cell>
          <cell r="U10198">
            <v>20231231</v>
          </cell>
          <cell r="V10198">
            <v>20231231</v>
          </cell>
          <cell r="W10198" t="str">
            <v>NA1</v>
          </cell>
          <cell r="X10198" t="str">
            <v>A06</v>
          </cell>
          <cell r="Y10198">
            <v>28</v>
          </cell>
          <cell r="Z10198">
            <v>55.651000000000003</v>
          </cell>
          <cell r="AA10198">
            <v>76.81</v>
          </cell>
          <cell r="AB10198">
            <v>21.158999999999999</v>
          </cell>
          <cell r="AC10198">
            <v>0.27547194375732326</v>
          </cell>
          <cell r="AF10198">
            <v>0.27547194375732326</v>
          </cell>
          <cell r="AJ10198">
            <v>0</v>
          </cell>
          <cell r="AK10198">
            <v>55.651000000000003</v>
          </cell>
          <cell r="AL10198">
            <v>76.81</v>
          </cell>
        </row>
        <row r="10199">
          <cell r="G10199">
            <v>390009</v>
          </cell>
          <cell r="H10199" t="str">
            <v>DETARTRANT DESINFECTANT SANITAIRES TECHLINE 750ML.</v>
          </cell>
          <cell r="I10199">
            <v>50143</v>
          </cell>
          <cell r="J10199" t="str">
            <v>50143-ELCOPHARMA</v>
          </cell>
          <cell r="K10199" t="str">
            <v>ACIBA00077PLGG</v>
          </cell>
          <cell r="L10199" t="str">
            <v>CAE</v>
          </cell>
          <cell r="M10199" t="str">
            <v>20</v>
          </cell>
          <cell r="N10199">
            <v>3.63</v>
          </cell>
          <cell r="O10199">
            <v>3.63</v>
          </cell>
          <cell r="P10199">
            <v>0</v>
          </cell>
          <cell r="Q10199">
            <v>3.63</v>
          </cell>
          <cell r="R10199" t="str">
            <v xml:space="preserve">203981 </v>
          </cell>
          <cell r="S10199" t="str">
            <v xml:space="preserve">GAEL 22 29 CATALOGUE 1ER JUILLET        </v>
          </cell>
          <cell r="T10199" t="str">
            <v>20</v>
          </cell>
          <cell r="U10199">
            <v>20231231</v>
          </cell>
          <cell r="V10199">
            <v>20231231</v>
          </cell>
          <cell r="W10199" t="str">
            <v>NA1</v>
          </cell>
          <cell r="X10199" t="str">
            <v>A06</v>
          </cell>
          <cell r="Y10199">
            <v>296</v>
          </cell>
          <cell r="Z10199">
            <v>2.0049999999999999</v>
          </cell>
          <cell r="AA10199">
            <v>3.63</v>
          </cell>
          <cell r="AB10199">
            <v>1.625</v>
          </cell>
          <cell r="AC10199">
            <v>0.44765840220385678</v>
          </cell>
          <cell r="AF10199">
            <v>0.44765840220385678</v>
          </cell>
          <cell r="AJ10199">
            <v>0</v>
          </cell>
          <cell r="AK10199">
            <v>2.0049999999999999</v>
          </cell>
          <cell r="AL10199">
            <v>3.63</v>
          </cell>
        </row>
        <row r="10200">
          <cell r="G10200">
            <v>390010</v>
          </cell>
          <cell r="H10200" t="str">
            <v>DETARTRANT DESINFECTANT SANITAIRES TECHLINE 5L</v>
          </cell>
          <cell r="I10200">
            <v>50143</v>
          </cell>
          <cell r="J10200" t="str">
            <v>50143-ELCOPHARMA</v>
          </cell>
          <cell r="K10200" t="str">
            <v>390010</v>
          </cell>
          <cell r="L10200" t="str">
            <v>CAE</v>
          </cell>
          <cell r="M10200" t="str">
            <v>20</v>
          </cell>
          <cell r="N10200">
            <v>12.32</v>
          </cell>
          <cell r="O10200">
            <v>12.32</v>
          </cell>
          <cell r="P10200">
            <v>0</v>
          </cell>
          <cell r="Q10200">
            <v>12.32</v>
          </cell>
          <cell r="R10200" t="str">
            <v xml:space="preserve">203981 </v>
          </cell>
          <cell r="S10200" t="str">
            <v xml:space="preserve">GAEL 22 29 CATALOGUE 1ER JUILLET        </v>
          </cell>
          <cell r="T10200" t="str">
            <v>20</v>
          </cell>
          <cell r="U10200">
            <v>20231231</v>
          </cell>
          <cell r="V10200">
            <v>20231231</v>
          </cell>
          <cell r="W10200" t="str">
            <v>NA1</v>
          </cell>
          <cell r="X10200" t="str">
            <v>A06</v>
          </cell>
          <cell r="Y10200">
            <v>35</v>
          </cell>
          <cell r="Z10200">
            <v>6.92</v>
          </cell>
          <cell r="AA10200">
            <v>12.32</v>
          </cell>
          <cell r="AB10200">
            <v>5.4</v>
          </cell>
          <cell r="AC10200">
            <v>0.43831168831168832</v>
          </cell>
          <cell r="AF10200">
            <v>0.43831168831168832</v>
          </cell>
          <cell r="AJ10200">
            <v>0</v>
          </cell>
          <cell r="AK10200">
            <v>6.92</v>
          </cell>
          <cell r="AL10200">
            <v>12.32</v>
          </cell>
        </row>
        <row r="10201">
          <cell r="G10201">
            <v>391004</v>
          </cell>
          <cell r="H10201" t="str">
            <v>LOTION LAVANTE MAINS TECHLINE 5L</v>
          </cell>
          <cell r="I10201">
            <v>50143</v>
          </cell>
          <cell r="J10201" t="str">
            <v>50143-ELCOPHARMA</v>
          </cell>
          <cell r="K10201" t="str">
            <v>391004</v>
          </cell>
          <cell r="L10201" t="str">
            <v>CAE</v>
          </cell>
          <cell r="M10201" t="str">
            <v>20</v>
          </cell>
          <cell r="N10201">
            <v>7.47</v>
          </cell>
          <cell r="O10201">
            <v>7.47</v>
          </cell>
          <cell r="P10201">
            <v>0</v>
          </cell>
          <cell r="Q10201">
            <v>7.47</v>
          </cell>
          <cell r="R10201" t="str">
            <v xml:space="preserve">203981 </v>
          </cell>
          <cell r="S10201" t="str">
            <v xml:space="preserve">GAEL 22 29 CATALOGUE 1ER JUILLET        </v>
          </cell>
          <cell r="T10201" t="str">
            <v>20</v>
          </cell>
          <cell r="U10201">
            <v>20231231</v>
          </cell>
          <cell r="V10201">
            <v>20231231</v>
          </cell>
          <cell r="W10201" t="str">
            <v>NA1</v>
          </cell>
          <cell r="X10201" t="str">
            <v>A06</v>
          </cell>
          <cell r="Y10201">
            <v>153</v>
          </cell>
          <cell r="Z10201">
            <v>4.0149999999999997</v>
          </cell>
          <cell r="AA10201">
            <v>7.47</v>
          </cell>
          <cell r="AB10201">
            <v>3.4550000000000001</v>
          </cell>
          <cell r="AC10201">
            <v>0.46251673360107098</v>
          </cell>
          <cell r="AF10201">
            <v>0.46251673360107098</v>
          </cell>
          <cell r="AJ10201">
            <v>0</v>
          </cell>
          <cell r="AK10201">
            <v>4.0149999999999997</v>
          </cell>
          <cell r="AL10201">
            <v>7.47</v>
          </cell>
        </row>
        <row r="10202">
          <cell r="G10202">
            <v>391012</v>
          </cell>
          <cell r="H10202" t="str">
            <v>DETERGENT PLONGE MANUELLE TECHLINE 5L</v>
          </cell>
          <cell r="I10202">
            <v>50143</v>
          </cell>
          <cell r="J10202" t="str">
            <v>50143-ELCOPHARMA</v>
          </cell>
          <cell r="K10202" t="str">
            <v>391012</v>
          </cell>
          <cell r="L10202" t="str">
            <v>CAE</v>
          </cell>
          <cell r="M10202" t="str">
            <v>20</v>
          </cell>
          <cell r="N10202">
            <v>4.5999999999999996</v>
          </cell>
          <cell r="O10202">
            <v>4.5999999999999996</v>
          </cell>
          <cell r="P10202">
            <v>0.23470199999999999</v>
          </cell>
          <cell r="Q10202">
            <v>4.8347020000000001</v>
          </cell>
          <cell r="R10202" t="str">
            <v xml:space="preserve">203981 </v>
          </cell>
          <cell r="S10202" t="str">
            <v xml:space="preserve">GAEL 22 29 CATALOGUE 1ER JUILLET        </v>
          </cell>
          <cell r="T10202" t="str">
            <v>20</v>
          </cell>
          <cell r="U10202">
            <v>20231231</v>
          </cell>
          <cell r="V10202">
            <v>20231231</v>
          </cell>
          <cell r="W10202" t="str">
            <v>NA1</v>
          </cell>
          <cell r="X10202" t="str">
            <v>A06</v>
          </cell>
          <cell r="Y10202">
            <v>25</v>
          </cell>
          <cell r="Z10202">
            <v>3.03</v>
          </cell>
          <cell r="AA10202">
            <v>4.5999999999999996</v>
          </cell>
          <cell r="AB10202">
            <v>1.5699999999999998</v>
          </cell>
          <cell r="AC10202">
            <v>0.34130434782608693</v>
          </cell>
          <cell r="AF10202">
            <v>0.34130434782608693</v>
          </cell>
          <cell r="AJ10202">
            <v>0</v>
          </cell>
          <cell r="AK10202">
            <v>3.03</v>
          </cell>
          <cell r="AL10202">
            <v>4.5999999999999996</v>
          </cell>
        </row>
        <row r="10203">
          <cell r="G10203">
            <v>113035</v>
          </cell>
          <cell r="H10203" t="str">
            <v>LIQUIDE RINCAGE VAISSELLE EAU DOUCE TOPRINSE JET  5L</v>
          </cell>
          <cell r="I10203">
            <v>80170</v>
          </cell>
          <cell r="J10203" t="str">
            <v>80170-ECOLAB</v>
          </cell>
          <cell r="K10203" t="str">
            <v>9029770</v>
          </cell>
          <cell r="L10203" t="str">
            <v>CAE</v>
          </cell>
          <cell r="M10203" t="str">
            <v>20</v>
          </cell>
          <cell r="N10203">
            <v>49.7</v>
          </cell>
          <cell r="O10203">
            <v>49.7</v>
          </cell>
          <cell r="P10203">
            <v>0.23470199999999999</v>
          </cell>
          <cell r="Q10203">
            <v>49.934702000000001</v>
          </cell>
          <cell r="R10203" t="str">
            <v xml:space="preserve">203981 </v>
          </cell>
          <cell r="S10203" t="str">
            <v xml:space="preserve">GAEL 22 29 CATALOGUE 1ER JUILLET        </v>
          </cell>
          <cell r="T10203" t="str">
            <v>20</v>
          </cell>
          <cell r="U10203">
            <v>20231231</v>
          </cell>
          <cell r="V10203">
            <v>20231231</v>
          </cell>
          <cell r="W10203" t="str">
            <v>NA1</v>
          </cell>
          <cell r="X10203" t="str">
            <v>A06</v>
          </cell>
          <cell r="Y10203">
            <v>28</v>
          </cell>
          <cell r="Z10203">
            <v>34.677500000000002</v>
          </cell>
          <cell r="AA10203">
            <v>49.7</v>
          </cell>
          <cell r="AB10203">
            <v>15.022500000000001</v>
          </cell>
          <cell r="AC10203">
            <v>0.30226358148893362</v>
          </cell>
          <cell r="AF10203">
            <v>0.30226358148893362</v>
          </cell>
          <cell r="AJ10203">
            <v>0</v>
          </cell>
          <cell r="AK10203">
            <v>34.677500000000002</v>
          </cell>
          <cell r="AL10203">
            <v>49.7</v>
          </cell>
        </row>
        <row r="10204">
          <cell r="G10204">
            <v>117687</v>
          </cell>
          <cell r="H10204" t="str">
            <v>DETERGENT VAISSELLE EAU DOUCE MI DURE SOLID CLEAN M 4,5KG X4</v>
          </cell>
          <cell r="I10204">
            <v>80170</v>
          </cell>
          <cell r="J10204" t="str">
            <v>80170-ECOLAB</v>
          </cell>
          <cell r="K10204" t="str">
            <v>9067170</v>
          </cell>
          <cell r="L10204" t="str">
            <v>CAE</v>
          </cell>
          <cell r="M10204" t="str">
            <v>20</v>
          </cell>
          <cell r="N10204">
            <v>200.23</v>
          </cell>
          <cell r="O10204">
            <v>200.23</v>
          </cell>
          <cell r="P10204">
            <v>0.82835999999999999</v>
          </cell>
          <cell r="Q10204">
            <v>201.05835999999999</v>
          </cell>
          <cell r="R10204" t="str">
            <v xml:space="preserve">203981 </v>
          </cell>
          <cell r="S10204" t="str">
            <v xml:space="preserve">GAEL 22 29 CATALOGUE 1ER JUILLET        </v>
          </cell>
          <cell r="T10204" t="str">
            <v>20</v>
          </cell>
          <cell r="U10204">
            <v>20231231</v>
          </cell>
          <cell r="V10204">
            <v>20231231</v>
          </cell>
          <cell r="W10204" t="str">
            <v>NA1</v>
          </cell>
          <cell r="X10204" t="str">
            <v>A06</v>
          </cell>
          <cell r="Y10204">
            <v>9</v>
          </cell>
          <cell r="Z10204">
            <v>159.24100000000001</v>
          </cell>
          <cell r="AA10204">
            <v>200.23</v>
          </cell>
          <cell r="AB10204">
            <v>40.988999999999976</v>
          </cell>
          <cell r="AC10204">
            <v>0.2047095839784247</v>
          </cell>
          <cell r="AF10204">
            <v>0.2047095839784247</v>
          </cell>
          <cell r="AJ10204">
            <v>0</v>
          </cell>
          <cell r="AK10204">
            <v>159.24100000000001</v>
          </cell>
          <cell r="AL10204">
            <v>200.23</v>
          </cell>
        </row>
        <row r="10205">
          <cell r="G10205">
            <v>119185</v>
          </cell>
          <cell r="H10205" t="str">
            <v>ADDITIF RINCAGE CONCENTRE CLEAR DRY CLASSIC 5L</v>
          </cell>
          <cell r="I10205">
            <v>80170</v>
          </cell>
          <cell r="J10205" t="str">
            <v>80170-ECOLAB</v>
          </cell>
          <cell r="K10205" t="str">
            <v>9013660</v>
          </cell>
          <cell r="L10205" t="str">
            <v>CAE</v>
          </cell>
          <cell r="M10205" t="str">
            <v>20</v>
          </cell>
          <cell r="N10205">
            <v>69.5</v>
          </cell>
          <cell r="O10205">
            <v>69.5</v>
          </cell>
          <cell r="P10205">
            <v>0.232401</v>
          </cell>
          <cell r="Q10205">
            <v>69.732400999999996</v>
          </cell>
          <cell r="R10205" t="str">
            <v xml:space="preserve">203981 </v>
          </cell>
          <cell r="S10205" t="str">
            <v xml:space="preserve">GAEL 22 29 CATALOGUE 1ER JUILLET        </v>
          </cell>
          <cell r="T10205" t="str">
            <v>20</v>
          </cell>
          <cell r="U10205">
            <v>20231231</v>
          </cell>
          <cell r="V10205">
            <v>20231231</v>
          </cell>
          <cell r="W10205" t="str">
            <v>NA1</v>
          </cell>
          <cell r="X10205" t="str">
            <v>A06</v>
          </cell>
          <cell r="Y10205">
            <v>27</v>
          </cell>
          <cell r="Z10205">
            <v>48.459499999999998</v>
          </cell>
          <cell r="AA10205">
            <v>69.5</v>
          </cell>
          <cell r="AB10205">
            <v>21.040500000000002</v>
          </cell>
          <cell r="AC10205">
            <v>0.30274100719424463</v>
          </cell>
          <cell r="AF10205">
            <v>0.30274100719424463</v>
          </cell>
          <cell r="AJ10205">
            <v>0</v>
          </cell>
          <cell r="AK10205">
            <v>48.459499999999998</v>
          </cell>
          <cell r="AL10205">
            <v>69.5</v>
          </cell>
        </row>
        <row r="10206">
          <cell r="G10206">
            <v>135878</v>
          </cell>
          <cell r="H10206" t="str">
            <v>DETERGENT VAISSELLE EAU DURE SOLID CLEAN H 4.5KG CX4</v>
          </cell>
          <cell r="I10206">
            <v>80170</v>
          </cell>
          <cell r="J10206" t="str">
            <v>80170-ECOLAB</v>
          </cell>
          <cell r="K10206" t="str">
            <v>9070320</v>
          </cell>
          <cell r="L10206" t="str">
            <v>CAE</v>
          </cell>
          <cell r="M10206" t="str">
            <v>20</v>
          </cell>
          <cell r="N10206">
            <v>232.91</v>
          </cell>
          <cell r="O10206">
            <v>232.91</v>
          </cell>
          <cell r="P10206">
            <v>0.82835999999999999</v>
          </cell>
          <cell r="Q10206">
            <v>233.73836</v>
          </cell>
          <cell r="R10206" t="str">
            <v xml:space="preserve">203981 </v>
          </cell>
          <cell r="S10206" t="str">
            <v xml:space="preserve">GAEL 22 29 CATALOGUE 1ER JUILLET        </v>
          </cell>
          <cell r="T10206" t="str">
            <v>20</v>
          </cell>
          <cell r="U10206">
            <v>20231231</v>
          </cell>
          <cell r="V10206">
            <v>20231231</v>
          </cell>
          <cell r="W10206" t="str">
            <v>NA1</v>
          </cell>
          <cell r="X10206" t="str">
            <v>A06</v>
          </cell>
          <cell r="Y10206">
            <v>33</v>
          </cell>
          <cell r="Z10206">
            <v>165.625</v>
          </cell>
          <cell r="AA10206">
            <v>232.91</v>
          </cell>
          <cell r="AB10206">
            <v>67.284999999999997</v>
          </cell>
          <cell r="AC10206">
            <v>0.28888841183289682</v>
          </cell>
          <cell r="AF10206">
            <v>0.28888841183289682</v>
          </cell>
          <cell r="AJ10206">
            <v>0</v>
          </cell>
          <cell r="AK10206">
            <v>165.625</v>
          </cell>
          <cell r="AL10206">
            <v>232.91</v>
          </cell>
        </row>
        <row r="10207">
          <cell r="G10207">
            <v>139083</v>
          </cell>
          <cell r="H10207" t="str">
            <v>DESINFECTANT MULTI-SURFACES ACIDE DIESIN MAXX 5L</v>
          </cell>
          <cell r="I10207">
            <v>80170</v>
          </cell>
          <cell r="J10207" t="str">
            <v>80170-ECOLAB</v>
          </cell>
          <cell r="K10207" t="str">
            <v>3047920</v>
          </cell>
          <cell r="L10207" t="str">
            <v>CAE</v>
          </cell>
          <cell r="M10207" t="str">
            <v>20</v>
          </cell>
          <cell r="N10207">
            <v>25.14</v>
          </cell>
          <cell r="O10207">
            <v>25.14</v>
          </cell>
          <cell r="P10207">
            <v>0</v>
          </cell>
          <cell r="Q10207">
            <v>25.14</v>
          </cell>
          <cell r="R10207" t="str">
            <v xml:space="preserve">203981 </v>
          </cell>
          <cell r="S10207" t="str">
            <v xml:space="preserve">GAEL 22 29 CATALOGUE 1ER JUILLET        </v>
          </cell>
          <cell r="T10207" t="str">
            <v>20</v>
          </cell>
          <cell r="U10207">
            <v>20231231</v>
          </cell>
          <cell r="V10207">
            <v>20231231</v>
          </cell>
          <cell r="W10207" t="str">
            <v>NA1</v>
          </cell>
          <cell r="X10207" t="str">
            <v>A06</v>
          </cell>
          <cell r="Y10207">
            <v>68</v>
          </cell>
          <cell r="Z10207">
            <v>17.753499999999999</v>
          </cell>
          <cell r="AA10207">
            <v>25.14</v>
          </cell>
          <cell r="AB10207">
            <v>7.3865000000000016</v>
          </cell>
          <cell r="AC10207">
            <v>0.2938146380270486</v>
          </cell>
          <cell r="AF10207">
            <v>0.2938146380270486</v>
          </cell>
          <cell r="AJ10207">
            <v>0</v>
          </cell>
          <cell r="AK10207">
            <v>17.753499999999999</v>
          </cell>
          <cell r="AL10207">
            <v>25.14</v>
          </cell>
        </row>
        <row r="10208">
          <cell r="G10208">
            <v>142151</v>
          </cell>
          <cell r="H10208" t="str">
            <v>DETERGENT DESINFECTANT NEUTRE BACSURF EL 300 5L</v>
          </cell>
          <cell r="I10208">
            <v>80170</v>
          </cell>
          <cell r="J10208" t="str">
            <v>80170-ECOLAB</v>
          </cell>
          <cell r="K10208" t="str">
            <v>9073890</v>
          </cell>
          <cell r="L10208" t="str">
            <v>OF</v>
          </cell>
          <cell r="M10208" t="str">
            <v>20</v>
          </cell>
          <cell r="N10208">
            <v>25.62</v>
          </cell>
          <cell r="O10208">
            <v>25.62</v>
          </cell>
          <cell r="P10208">
            <v>0</v>
          </cell>
          <cell r="Q10208">
            <v>25.62</v>
          </cell>
          <cell r="R10208" t="str">
            <v xml:space="preserve">203981 </v>
          </cell>
          <cell r="S10208" t="str">
            <v xml:space="preserve">GAEL 22 29 CATALOGUE 1ER JUILLET        </v>
          </cell>
          <cell r="T10208" t="str">
            <v>20</v>
          </cell>
          <cell r="U10208">
            <v>20231231</v>
          </cell>
          <cell r="V10208">
            <v>20231231</v>
          </cell>
          <cell r="W10208" t="str">
            <v>NA1</v>
          </cell>
          <cell r="X10208" t="str">
            <v>A06</v>
          </cell>
          <cell r="Y10208">
            <v>29</v>
          </cell>
          <cell r="Z10208">
            <v>13.362500000000001</v>
          </cell>
          <cell r="AA10208">
            <v>25.62</v>
          </cell>
          <cell r="AB10208">
            <v>12.2575</v>
          </cell>
          <cell r="AC10208">
            <v>0.47843481654957065</v>
          </cell>
          <cell r="AF10208">
            <v>0.47843481654957065</v>
          </cell>
          <cell r="AJ10208">
            <v>0</v>
          </cell>
          <cell r="AK10208">
            <v>13.362500000000001</v>
          </cell>
          <cell r="AL10208">
            <v>25.62</v>
          </cell>
        </row>
        <row r="10209">
          <cell r="G10209">
            <v>142326</v>
          </cell>
          <cell r="H10209" t="str">
            <v>DESINFECTANT RAPIDE POUR SURFACES SIRAFAN SPEED 750ML</v>
          </cell>
          <cell r="I10209">
            <v>80170</v>
          </cell>
          <cell r="J10209" t="str">
            <v>80170-ECOLAB</v>
          </cell>
          <cell r="K10209" t="str">
            <v>9033070</v>
          </cell>
          <cell r="L10209" t="str">
            <v>CAE</v>
          </cell>
          <cell r="M10209" t="str">
            <v>20</v>
          </cell>
          <cell r="N10209">
            <v>13.18</v>
          </cell>
          <cell r="O10209">
            <v>13.18</v>
          </cell>
          <cell r="P10209">
            <v>0</v>
          </cell>
          <cell r="Q10209">
            <v>13.18</v>
          </cell>
          <cell r="R10209" t="str">
            <v xml:space="preserve">203981 </v>
          </cell>
          <cell r="S10209" t="str">
            <v xml:space="preserve">GAEL 22 29 CATALOGUE 1ER JUILLET        </v>
          </cell>
          <cell r="T10209" t="str">
            <v>20</v>
          </cell>
          <cell r="U10209">
            <v>20231231</v>
          </cell>
          <cell r="V10209">
            <v>20231231</v>
          </cell>
          <cell r="W10209" t="str">
            <v>NA1</v>
          </cell>
          <cell r="X10209" t="str">
            <v>A06</v>
          </cell>
          <cell r="Y10209">
            <v>34</v>
          </cell>
          <cell r="Z10209">
            <v>7.4930000000000003</v>
          </cell>
          <cell r="AA10209">
            <v>13.18</v>
          </cell>
          <cell r="AB10209">
            <v>5.6869999999999994</v>
          </cell>
          <cell r="AC10209">
            <v>0.43148710166919574</v>
          </cell>
          <cell r="AF10209">
            <v>0.43148710166919574</v>
          </cell>
          <cell r="AJ10209">
            <v>0</v>
          </cell>
          <cell r="AK10209">
            <v>7.4930000000000003</v>
          </cell>
          <cell r="AL10209">
            <v>13.18</v>
          </cell>
        </row>
        <row r="10210">
          <cell r="G10210">
            <v>155587</v>
          </cell>
          <cell r="H10210" t="str">
            <v>LIQUIDE RINCAGE VAISSELLE TOPRINSE 20KG</v>
          </cell>
          <cell r="I10210">
            <v>80170</v>
          </cell>
          <cell r="J10210" t="str">
            <v>80170-ECOLAB</v>
          </cell>
          <cell r="K10210" t="str">
            <v>9037970</v>
          </cell>
          <cell r="L10210" t="str">
            <v>OFN</v>
          </cell>
          <cell r="M10210" t="str">
            <v>20</v>
          </cell>
          <cell r="N10210">
            <v>122.39</v>
          </cell>
          <cell r="O10210">
            <v>122.39</v>
          </cell>
          <cell r="P10210">
            <v>0.9204</v>
          </cell>
          <cell r="Q10210">
            <v>123.3104</v>
          </cell>
          <cell r="R10210" t="str">
            <v xml:space="preserve">203981 </v>
          </cell>
          <cell r="S10210" t="str">
            <v xml:space="preserve">GAEL 22 29 CATALOGUE 1ER JUILLET        </v>
          </cell>
          <cell r="T10210" t="str">
            <v>20</v>
          </cell>
          <cell r="U10210">
            <v>20231231</v>
          </cell>
          <cell r="V10210">
            <v>20231231</v>
          </cell>
          <cell r="W10210" t="str">
            <v>NA1</v>
          </cell>
          <cell r="X10210" t="str">
            <v>A06</v>
          </cell>
          <cell r="Y10210">
            <v>4</v>
          </cell>
          <cell r="Z10210">
            <v>73.95</v>
          </cell>
          <cell r="AA10210">
            <v>122.39</v>
          </cell>
          <cell r="AB10210">
            <v>48.44</v>
          </cell>
          <cell r="AC10210">
            <v>0.39578396927853582</v>
          </cell>
          <cell r="AF10210">
            <v>0.39578396927853582</v>
          </cell>
          <cell r="AJ10210">
            <v>0</v>
          </cell>
          <cell r="AK10210">
            <v>73.95</v>
          </cell>
          <cell r="AL10210">
            <v>122.39</v>
          </cell>
        </row>
        <row r="10211">
          <cell r="G10211">
            <v>155590</v>
          </cell>
          <cell r="H10211" t="str">
            <v>DETERGENT LIQUIDE LAVE VAISSELLE TOPMATIC 25KG</v>
          </cell>
          <cell r="I10211">
            <v>80170</v>
          </cell>
          <cell r="J10211" t="str">
            <v>80170-ECOLAB</v>
          </cell>
          <cell r="K10211" t="str">
            <v>9076930</v>
          </cell>
          <cell r="L10211" t="str">
            <v>CAE</v>
          </cell>
          <cell r="M10211" t="str">
            <v>20</v>
          </cell>
          <cell r="N10211">
            <v>88.03</v>
          </cell>
          <cell r="O10211">
            <v>88.03</v>
          </cell>
          <cell r="P10211">
            <v>1.1505000000000001</v>
          </cell>
          <cell r="Q10211">
            <v>89.180499999999995</v>
          </cell>
          <cell r="R10211" t="str">
            <v xml:space="preserve">203981 </v>
          </cell>
          <cell r="S10211" t="str">
            <v xml:space="preserve">GAEL 22 29 CATALOGUE 1ER JUILLET        </v>
          </cell>
          <cell r="T10211" t="str">
            <v>20</v>
          </cell>
          <cell r="U10211">
            <v>20231231</v>
          </cell>
          <cell r="V10211">
            <v>20231231</v>
          </cell>
          <cell r="W10211" t="str">
            <v>NA1</v>
          </cell>
          <cell r="X10211" t="str">
            <v>A06</v>
          </cell>
          <cell r="Y10211">
            <v>17</v>
          </cell>
          <cell r="Z10211">
            <v>62.351999999999997</v>
          </cell>
          <cell r="AA10211">
            <v>88.03</v>
          </cell>
          <cell r="AB10211">
            <v>25.678000000000004</v>
          </cell>
          <cell r="AC10211">
            <v>0.29169601272293538</v>
          </cell>
          <cell r="AF10211">
            <v>0.29169601272293538</v>
          </cell>
          <cell r="AJ10211">
            <v>0</v>
          </cell>
          <cell r="AK10211">
            <v>62.351999999999997</v>
          </cell>
          <cell r="AL10211">
            <v>88.03</v>
          </cell>
        </row>
        <row r="10212">
          <cell r="G10212">
            <v>155599</v>
          </cell>
          <cell r="H10212" t="str">
            <v>NETTOYANT VITRES ET SURFACES MODERNES PER VETRO 750ML</v>
          </cell>
          <cell r="I10212">
            <v>80170</v>
          </cell>
          <cell r="J10212" t="str">
            <v>80170-ECOLAB</v>
          </cell>
          <cell r="K10212" t="str">
            <v>9041460</v>
          </cell>
          <cell r="L10212" t="str">
            <v>CAE</v>
          </cell>
          <cell r="M10212" t="str">
            <v>20</v>
          </cell>
          <cell r="N10212">
            <v>8.75</v>
          </cell>
          <cell r="O10212">
            <v>8.75</v>
          </cell>
          <cell r="P10212">
            <v>0</v>
          </cell>
          <cell r="Q10212">
            <v>8.75</v>
          </cell>
          <cell r="R10212" t="str">
            <v xml:space="preserve">203981 </v>
          </cell>
          <cell r="S10212" t="str">
            <v xml:space="preserve">GAEL 22 29 CATALOGUE 1ER JUILLET        </v>
          </cell>
          <cell r="T10212" t="str">
            <v>20</v>
          </cell>
          <cell r="U10212">
            <v>20231231</v>
          </cell>
          <cell r="V10212">
            <v>20231231</v>
          </cell>
          <cell r="W10212" t="str">
            <v>NA1</v>
          </cell>
          <cell r="X10212" t="str">
            <v>A06</v>
          </cell>
          <cell r="Y10212">
            <v>1</v>
          </cell>
          <cell r="Z10212">
            <v>5.2625830000000002</v>
          </cell>
          <cell r="AA10212">
            <v>8.75</v>
          </cell>
          <cell r="AB10212">
            <v>3.4874169999999998</v>
          </cell>
          <cell r="AC10212">
            <v>0.3985619428571428</v>
          </cell>
          <cell r="AF10212">
            <v>0.3985619428571428</v>
          </cell>
          <cell r="AJ10212">
            <v>0</v>
          </cell>
          <cell r="AK10212">
            <v>5.2625830000000002</v>
          </cell>
          <cell r="AL10212">
            <v>8.75</v>
          </cell>
        </row>
        <row r="10213">
          <cell r="G10213">
            <v>156329</v>
          </cell>
          <cell r="H10213" t="str">
            <v>DETERG DESINFECTANT CONCENTRE ALIMENTAIRE ECO BAC CLASSIC 5L</v>
          </cell>
          <cell r="I10213">
            <v>80170</v>
          </cell>
          <cell r="J10213" t="str">
            <v>80170-ECOLAB</v>
          </cell>
          <cell r="K10213" t="str">
            <v>9055040</v>
          </cell>
          <cell r="L10213" t="str">
            <v>CAE</v>
          </cell>
          <cell r="M10213" t="str">
            <v>20</v>
          </cell>
          <cell r="N10213">
            <v>44.83</v>
          </cell>
          <cell r="O10213">
            <v>44.83</v>
          </cell>
          <cell r="P10213">
            <v>0</v>
          </cell>
          <cell r="Q10213">
            <v>44.83</v>
          </cell>
          <cell r="R10213" t="str">
            <v xml:space="preserve">203981 </v>
          </cell>
          <cell r="S10213" t="str">
            <v xml:space="preserve">GAEL 22 29 CATALOGUE 1ER JUILLET        </v>
          </cell>
          <cell r="T10213" t="str">
            <v>20</v>
          </cell>
          <cell r="U10213">
            <v>20231231</v>
          </cell>
          <cell r="V10213">
            <v>20231231</v>
          </cell>
          <cell r="W10213" t="str">
            <v>NA1</v>
          </cell>
          <cell r="X10213" t="str">
            <v>A06</v>
          </cell>
          <cell r="Y10213">
            <v>168</v>
          </cell>
          <cell r="Z10213">
            <v>31.997499999999999</v>
          </cell>
          <cell r="AA10213">
            <v>44.83</v>
          </cell>
          <cell r="AB10213">
            <v>12.8325</v>
          </cell>
          <cell r="AC10213">
            <v>0.28624804818202099</v>
          </cell>
          <cell r="AF10213">
            <v>0.28624804818202099</v>
          </cell>
          <cell r="AJ10213">
            <v>0</v>
          </cell>
          <cell r="AK10213">
            <v>31.997499999999999</v>
          </cell>
          <cell r="AL10213">
            <v>44.83</v>
          </cell>
        </row>
        <row r="10214">
          <cell r="G10214">
            <v>157565</v>
          </cell>
          <cell r="H10214" t="str">
            <v>NETTOYANT DEGRAIS FOURS&amp;GRILS GREASECUTTER FAST FOAM 750ML</v>
          </cell>
          <cell r="I10214">
            <v>80170</v>
          </cell>
          <cell r="J10214" t="str">
            <v>80170-ECOLAB</v>
          </cell>
          <cell r="K10214" t="str">
            <v>9052810</v>
          </cell>
          <cell r="L10214" t="str">
            <v>CAE</v>
          </cell>
          <cell r="M10214" t="str">
            <v>20</v>
          </cell>
          <cell r="N10214">
            <v>8.8000000000000007</v>
          </cell>
          <cell r="O10214">
            <v>8.8000000000000007</v>
          </cell>
          <cell r="P10214">
            <v>0</v>
          </cell>
          <cell r="Q10214">
            <v>8.8000000000000007</v>
          </cell>
          <cell r="R10214" t="str">
            <v xml:space="preserve">203981 </v>
          </cell>
          <cell r="S10214" t="str">
            <v xml:space="preserve">GAEL 22 29 CATALOGUE 1ER JUILLET        </v>
          </cell>
          <cell r="T10214" t="str">
            <v>20</v>
          </cell>
          <cell r="U10214">
            <v>20231231</v>
          </cell>
          <cell r="V10214">
            <v>20231231</v>
          </cell>
          <cell r="W10214" t="str">
            <v>NA1</v>
          </cell>
          <cell r="X10214" t="str">
            <v>A06</v>
          </cell>
          <cell r="Y10214">
            <v>29</v>
          </cell>
          <cell r="Z10214">
            <v>5.9444999999999997</v>
          </cell>
          <cell r="AA10214">
            <v>8.8000000000000007</v>
          </cell>
          <cell r="AB10214">
            <v>2.855500000000001</v>
          </cell>
          <cell r="AC10214">
            <v>0.32448863636363645</v>
          </cell>
          <cell r="AF10214">
            <v>0.32448863636363645</v>
          </cell>
          <cell r="AJ10214">
            <v>0</v>
          </cell>
          <cell r="AK10214">
            <v>5.9444999999999997</v>
          </cell>
          <cell r="AL10214">
            <v>8.8000000000000007</v>
          </cell>
        </row>
        <row r="10215">
          <cell r="G10215">
            <v>160358</v>
          </cell>
          <cell r="H10215" t="str">
            <v>FRANGE DE LAVAGE POLYCOTON 40CM LANGUET RASANT COMBITEX R40</v>
          </cell>
          <cell r="I10215">
            <v>80170</v>
          </cell>
          <cell r="J10215" t="str">
            <v>80170-ECOLAB</v>
          </cell>
          <cell r="K10215" t="str">
            <v>10000241</v>
          </cell>
          <cell r="L10215" t="str">
            <v>OF</v>
          </cell>
          <cell r="M10215" t="str">
            <v>20</v>
          </cell>
          <cell r="N10215">
            <v>16.39</v>
          </cell>
          <cell r="O10215">
            <v>16.39</v>
          </cell>
          <cell r="P10215">
            <v>0</v>
          </cell>
          <cell r="Q10215">
            <v>16.39</v>
          </cell>
          <cell r="R10215" t="str">
            <v xml:space="preserve">203981 </v>
          </cell>
          <cell r="S10215" t="str">
            <v xml:space="preserve">GAEL 22 29 CATALOGUE 1ER JUILLET        </v>
          </cell>
          <cell r="T10215" t="str">
            <v>20</v>
          </cell>
          <cell r="U10215">
            <v>20231231</v>
          </cell>
          <cell r="V10215">
            <v>20231231</v>
          </cell>
          <cell r="W10215" t="str">
            <v>NA1</v>
          </cell>
          <cell r="X10215" t="str">
            <v>A06</v>
          </cell>
          <cell r="Y10215">
            <v>15</v>
          </cell>
          <cell r="Z10215">
            <v>8.0129999999999999</v>
          </cell>
          <cell r="AA10215">
            <v>16.39</v>
          </cell>
          <cell r="AB10215">
            <v>8.3770000000000007</v>
          </cell>
          <cell r="AC10215">
            <v>0.51110433190970106</v>
          </cell>
          <cell r="AF10215">
            <v>0.51110433190970106</v>
          </cell>
          <cell r="AJ10215">
            <v>0</v>
          </cell>
          <cell r="AK10215">
            <v>8.0129999999999999</v>
          </cell>
          <cell r="AL10215">
            <v>16.39</v>
          </cell>
        </row>
        <row r="10216">
          <cell r="G10216">
            <v>166473</v>
          </cell>
          <cell r="H10216" t="str">
            <v>DETERGENT DESINFECTANT SURFACES ECO BAC CLASSIC 10L</v>
          </cell>
          <cell r="I10216">
            <v>80170</v>
          </cell>
          <cell r="J10216" t="str">
            <v>80170-ECOLAB</v>
          </cell>
          <cell r="K10216" t="str">
            <v>9055360</v>
          </cell>
          <cell r="L10216" t="str">
            <v>CAE</v>
          </cell>
          <cell r="M10216" t="str">
            <v>20</v>
          </cell>
          <cell r="N10216">
            <v>78.73</v>
          </cell>
          <cell r="O10216">
            <v>78.73</v>
          </cell>
          <cell r="P10216">
            <v>0</v>
          </cell>
          <cell r="Q10216">
            <v>78.73</v>
          </cell>
          <cell r="R10216" t="str">
            <v xml:space="preserve">203981 </v>
          </cell>
          <cell r="S10216" t="str">
            <v xml:space="preserve">GAEL 22 29 CATALOGUE 1ER JUILLET        </v>
          </cell>
          <cell r="T10216" t="str">
            <v>20</v>
          </cell>
          <cell r="U10216">
            <v>20231231</v>
          </cell>
          <cell r="V10216">
            <v>20231231</v>
          </cell>
          <cell r="W10216" t="str">
            <v>NA1</v>
          </cell>
          <cell r="X10216" t="str">
            <v>A06</v>
          </cell>
          <cell r="Y10216">
            <v>105</v>
          </cell>
          <cell r="Z10216">
            <v>62.610999999999997</v>
          </cell>
          <cell r="AA10216">
            <v>78.73</v>
          </cell>
          <cell r="AB10216">
            <v>16.119000000000007</v>
          </cell>
          <cell r="AC10216">
            <v>0.20473771116474032</v>
          </cell>
          <cell r="AF10216">
            <v>0.20473771116474032</v>
          </cell>
          <cell r="AJ10216">
            <v>0</v>
          </cell>
          <cell r="AK10216">
            <v>62.610999999999997</v>
          </cell>
          <cell r="AL10216">
            <v>78.73</v>
          </cell>
        </row>
        <row r="10217">
          <cell r="G10217">
            <v>186754</v>
          </cell>
          <cell r="H10217" t="str">
            <v>NETTOYANT SYSTEME AUTOMATIQUE FOURS OVEN CLEANER POWER 5L</v>
          </cell>
          <cell r="I10217">
            <v>80170</v>
          </cell>
          <cell r="J10217" t="str">
            <v>80170-ECOLAB</v>
          </cell>
          <cell r="K10217" t="str">
            <v>9019640</v>
          </cell>
          <cell r="L10217" t="str">
            <v>CAE</v>
          </cell>
          <cell r="M10217" t="str">
            <v>20</v>
          </cell>
          <cell r="N10217">
            <v>51.65</v>
          </cell>
          <cell r="O10217">
            <v>51.65</v>
          </cell>
          <cell r="P10217">
            <v>0</v>
          </cell>
          <cell r="Q10217">
            <v>51.65</v>
          </cell>
          <cell r="R10217" t="str">
            <v xml:space="preserve">203981 </v>
          </cell>
          <cell r="S10217" t="str">
            <v xml:space="preserve">GAEL 22 29 CATALOGUE 1ER JUILLET        </v>
          </cell>
          <cell r="T10217" t="str">
            <v>20</v>
          </cell>
          <cell r="U10217">
            <v>20231231</v>
          </cell>
          <cell r="V10217">
            <v>20231231</v>
          </cell>
          <cell r="W10217" t="str">
            <v>NA1</v>
          </cell>
          <cell r="X10217" t="str">
            <v>A06</v>
          </cell>
          <cell r="Y10217">
            <v>15</v>
          </cell>
          <cell r="Z10217">
            <v>29.72475</v>
          </cell>
          <cell r="AA10217">
            <v>51.65</v>
          </cell>
          <cell r="AB10217">
            <v>21.925249999999998</v>
          </cell>
          <cell r="AC10217">
            <v>0.42449661181026138</v>
          </cell>
          <cell r="AF10217">
            <v>0.42449661181026138</v>
          </cell>
          <cell r="AJ10217">
            <v>0</v>
          </cell>
          <cell r="AK10217">
            <v>29.72475</v>
          </cell>
          <cell r="AL10217">
            <v>51.65</v>
          </cell>
        </row>
        <row r="10218">
          <cell r="G10218">
            <v>192055</v>
          </cell>
          <cell r="H10218" t="str">
            <v>DEGRAISSANT PLONGE MANUELLE PANTASTIC PLUS 1L</v>
          </cell>
          <cell r="I10218">
            <v>80170</v>
          </cell>
          <cell r="J10218" t="str">
            <v>80170-ECOLAB</v>
          </cell>
          <cell r="K10218" t="str">
            <v>9031350</v>
          </cell>
          <cell r="L10218" t="str">
            <v>CAE</v>
          </cell>
          <cell r="M10218" t="str">
            <v>20</v>
          </cell>
          <cell r="N10218">
            <v>5.75</v>
          </cell>
          <cell r="O10218">
            <v>5.75</v>
          </cell>
          <cell r="P10218">
            <v>4.8321000000000003E-2</v>
          </cell>
          <cell r="Q10218">
            <v>5.7983209999999996</v>
          </cell>
          <cell r="R10218" t="str">
            <v xml:space="preserve">203981 </v>
          </cell>
          <cell r="S10218" t="str">
            <v xml:space="preserve">GAEL 22 29 CATALOGUE 1ER JUILLET        </v>
          </cell>
          <cell r="T10218" t="str">
            <v>20</v>
          </cell>
          <cell r="U10218">
            <v>20231231</v>
          </cell>
          <cell r="V10218">
            <v>20231231</v>
          </cell>
          <cell r="W10218" t="str">
            <v>NA1</v>
          </cell>
          <cell r="X10218" t="str">
            <v>A06</v>
          </cell>
          <cell r="Y10218">
            <v>38</v>
          </cell>
          <cell r="Z10218">
            <v>4.5706670000000003</v>
          </cell>
          <cell r="AA10218">
            <v>5.75</v>
          </cell>
          <cell r="AB10218">
            <v>1.1793329999999997</v>
          </cell>
          <cell r="AC10218">
            <v>0.20510139130434779</v>
          </cell>
          <cell r="AF10218">
            <v>0.20510139130434779</v>
          </cell>
          <cell r="AJ10218">
            <v>0</v>
          </cell>
          <cell r="AK10218">
            <v>4.5706670000000003</v>
          </cell>
          <cell r="AL10218">
            <v>5.75</v>
          </cell>
        </row>
        <row r="10219">
          <cell r="G10219">
            <v>195485</v>
          </cell>
          <cell r="H10219" t="str">
            <v>NETTOYANT MULTI-USAGES MAXX MAGIC2 5L</v>
          </cell>
          <cell r="I10219">
            <v>80170</v>
          </cell>
          <cell r="J10219" t="str">
            <v>80170-ECOLAB</v>
          </cell>
          <cell r="K10219" t="str">
            <v>9084500</v>
          </cell>
          <cell r="L10219" t="str">
            <v>CAE</v>
          </cell>
          <cell r="M10219" t="str">
            <v>20</v>
          </cell>
          <cell r="N10219">
            <v>24.75</v>
          </cell>
          <cell r="O10219">
            <v>24.75</v>
          </cell>
          <cell r="P10219">
            <v>0</v>
          </cell>
          <cell r="Q10219">
            <v>24.75</v>
          </cell>
          <cell r="R10219" t="str">
            <v xml:space="preserve">203981 </v>
          </cell>
          <cell r="S10219" t="str">
            <v xml:space="preserve">GAEL 22 29 CATALOGUE 1ER JUILLET        </v>
          </cell>
          <cell r="T10219" t="str">
            <v>20</v>
          </cell>
          <cell r="U10219">
            <v>20231231</v>
          </cell>
          <cell r="V10219">
            <v>20231231</v>
          </cell>
          <cell r="W10219" t="str">
            <v>NA1</v>
          </cell>
          <cell r="X10219" t="str">
            <v>A06</v>
          </cell>
          <cell r="Y10219">
            <v>75</v>
          </cell>
          <cell r="Z10219">
            <v>19.686499999999999</v>
          </cell>
          <cell r="AA10219">
            <v>24.75</v>
          </cell>
          <cell r="AB10219">
            <v>5.0635000000000012</v>
          </cell>
          <cell r="AC10219">
            <v>0.20458585858585865</v>
          </cell>
          <cell r="AF10219">
            <v>0.20458585858585865</v>
          </cell>
          <cell r="AJ10219">
            <v>0</v>
          </cell>
          <cell r="AK10219">
            <v>19.686499999999999</v>
          </cell>
          <cell r="AL10219">
            <v>24.75</v>
          </cell>
        </row>
        <row r="10220">
          <cell r="G10220">
            <v>393532</v>
          </cell>
          <cell r="H10220" t="str">
            <v>DETERGENT VAISSELLE EAU DURE TRUMP HYDRO SPECIAL 25KG</v>
          </cell>
          <cell r="I10220">
            <v>80170</v>
          </cell>
          <cell r="J10220" t="str">
            <v>80170-ECOLAB</v>
          </cell>
          <cell r="K10220" t="str">
            <v>9054750</v>
          </cell>
          <cell r="L10220" t="str">
            <v>CAE</v>
          </cell>
          <cell r="M10220" t="str">
            <v>20</v>
          </cell>
          <cell r="N10220">
            <v>131.53</v>
          </cell>
          <cell r="O10220">
            <v>131.53</v>
          </cell>
          <cell r="P10220">
            <v>1.1505000000000001</v>
          </cell>
          <cell r="Q10220">
            <v>132.68049999999999</v>
          </cell>
          <cell r="R10220" t="str">
            <v xml:space="preserve">203981 </v>
          </cell>
          <cell r="S10220" t="str">
            <v xml:space="preserve">GAEL 22 29 CATALOGUE 1ER JUILLET        </v>
          </cell>
          <cell r="T10220" t="str">
            <v>20</v>
          </cell>
          <cell r="U10220">
            <v>20231231</v>
          </cell>
          <cell r="V10220">
            <v>20231231</v>
          </cell>
          <cell r="W10220" t="str">
            <v>NA1</v>
          </cell>
          <cell r="X10220" t="str">
            <v>A06</v>
          </cell>
          <cell r="Y10220">
            <v>40</v>
          </cell>
          <cell r="Z10220">
            <v>99.977000000000004</v>
          </cell>
          <cell r="AA10220">
            <v>131.53</v>
          </cell>
          <cell r="AB10220">
            <v>31.552999999999997</v>
          </cell>
          <cell r="AC10220">
            <v>0.23989203983882001</v>
          </cell>
          <cell r="AF10220">
            <v>0.23989203983882001</v>
          </cell>
          <cell r="AJ10220">
            <v>0</v>
          </cell>
          <cell r="AK10220">
            <v>99.977000000000004</v>
          </cell>
          <cell r="AL10220">
            <v>131.53</v>
          </cell>
        </row>
        <row r="10221">
          <cell r="G10221">
            <v>393537</v>
          </cell>
          <cell r="H10221" t="str">
            <v>LIQUIDE VAISSELLE EAU DURE TRUMP EVENT SPECIAL 25KG</v>
          </cell>
          <cell r="I10221">
            <v>80170</v>
          </cell>
          <cell r="J10221" t="str">
            <v>80170-ECOLAB</v>
          </cell>
          <cell r="K10221" t="str">
            <v>9055250</v>
          </cell>
          <cell r="L10221" t="str">
            <v>CAE</v>
          </cell>
          <cell r="M10221" t="str">
            <v>20</v>
          </cell>
          <cell r="N10221">
            <v>123.23</v>
          </cell>
          <cell r="O10221">
            <v>123.23</v>
          </cell>
          <cell r="P10221">
            <v>1.1505000000000001</v>
          </cell>
          <cell r="Q10221">
            <v>124.3805</v>
          </cell>
          <cell r="R10221" t="str">
            <v xml:space="preserve">202544 </v>
          </cell>
          <cell r="S10221" t="str">
            <v xml:space="preserve">GAEL 22 29 HORS MARCHE 2023             </v>
          </cell>
          <cell r="T10221" t="str">
            <v>20</v>
          </cell>
          <cell r="U10221">
            <v>20231231</v>
          </cell>
          <cell r="V10221">
            <v>20231231</v>
          </cell>
          <cell r="W10221" t="str">
            <v>NA1</v>
          </cell>
          <cell r="X10221" t="str">
            <v>A06</v>
          </cell>
          <cell r="Y10221">
            <v>3</v>
          </cell>
          <cell r="Z10221">
            <v>91.573999999999998</v>
          </cell>
          <cell r="AA10221">
            <v>123.23</v>
          </cell>
          <cell r="AB10221">
            <v>31.656000000000006</v>
          </cell>
          <cell r="AC10221">
            <v>0.25688549866104038</v>
          </cell>
          <cell r="AF10221">
            <v>0.25688549866104038</v>
          </cell>
          <cell r="AJ10221">
            <v>0</v>
          </cell>
          <cell r="AK10221">
            <v>91.573999999999998</v>
          </cell>
          <cell r="AL10221">
            <v>123.23</v>
          </cell>
        </row>
        <row r="10222">
          <cell r="G10222">
            <v>393544</v>
          </cell>
          <cell r="H10222" t="str">
            <v>DETERGENT LIQUIDE PLONGE MANUELLE PANTASTIC LEMON 20KG</v>
          </cell>
          <cell r="I10222">
            <v>80170</v>
          </cell>
          <cell r="J10222" t="str">
            <v>80170-ECOLAB</v>
          </cell>
          <cell r="K10222" t="str">
            <v>9032260</v>
          </cell>
          <cell r="L10222" t="str">
            <v>CAE</v>
          </cell>
          <cell r="M10222" t="str">
            <v>20</v>
          </cell>
          <cell r="N10222">
            <v>89.74</v>
          </cell>
          <cell r="O10222">
            <v>89.74</v>
          </cell>
          <cell r="P10222">
            <v>0.9204</v>
          </cell>
          <cell r="Q10222">
            <v>90.660399999999996</v>
          </cell>
          <cell r="R10222" t="str">
            <v xml:space="preserve">202544 </v>
          </cell>
          <cell r="S10222" t="str">
            <v xml:space="preserve">GAEL 22 29 HORS MARCHE 2023             </v>
          </cell>
          <cell r="T10222" t="str">
            <v>20</v>
          </cell>
          <cell r="U10222">
            <v>20231231</v>
          </cell>
          <cell r="V10222">
            <v>20231231</v>
          </cell>
          <cell r="W10222" t="str">
            <v>NA1</v>
          </cell>
          <cell r="X10222" t="str">
            <v>A06</v>
          </cell>
          <cell r="Y10222">
            <v>5</v>
          </cell>
          <cell r="Z10222">
            <v>63.93</v>
          </cell>
          <cell r="AA10222">
            <v>89.74</v>
          </cell>
          <cell r="AB10222">
            <v>25.809999999999995</v>
          </cell>
          <cell r="AC10222">
            <v>0.28760864720303092</v>
          </cell>
          <cell r="AF10222">
            <v>0.28760864720303092</v>
          </cell>
          <cell r="AJ10222">
            <v>0</v>
          </cell>
          <cell r="AK10222">
            <v>63.93</v>
          </cell>
          <cell r="AL10222">
            <v>89.74</v>
          </cell>
        </row>
        <row r="10223">
          <cell r="G10223">
            <v>393546</v>
          </cell>
          <cell r="H10223" t="str">
            <v>DETERGENT PLONGE MANUELLE ET MULTI-USAGES ASSERT LEMON 1L</v>
          </cell>
          <cell r="I10223">
            <v>80170</v>
          </cell>
          <cell r="J10223" t="str">
            <v>80170-ECOLAB</v>
          </cell>
          <cell r="K10223" t="str">
            <v>9032270</v>
          </cell>
          <cell r="L10223" t="str">
            <v>CAE</v>
          </cell>
          <cell r="M10223" t="str">
            <v>20</v>
          </cell>
          <cell r="N10223">
            <v>3.75</v>
          </cell>
          <cell r="O10223">
            <v>3.75</v>
          </cell>
          <cell r="P10223">
            <v>4.7400999999999999E-2</v>
          </cell>
          <cell r="Q10223">
            <v>3.7974009999999998</v>
          </cell>
          <cell r="R10223" t="str">
            <v xml:space="preserve">203981 </v>
          </cell>
          <cell r="S10223" t="str">
            <v xml:space="preserve">GAEL 22 29 CATALOGUE 1ER JUILLET        </v>
          </cell>
          <cell r="T10223" t="str">
            <v>20</v>
          </cell>
          <cell r="U10223">
            <v>20231231</v>
          </cell>
          <cell r="V10223">
            <v>20231231</v>
          </cell>
          <cell r="W10223" t="str">
            <v>NA1</v>
          </cell>
          <cell r="X10223" t="str">
            <v>A06</v>
          </cell>
          <cell r="Y10223">
            <v>22</v>
          </cell>
          <cell r="Z10223">
            <v>2.4710000000000001</v>
          </cell>
          <cell r="AA10223">
            <v>3.75</v>
          </cell>
          <cell r="AB10223">
            <v>1.2789999999999999</v>
          </cell>
          <cell r="AC10223">
            <v>0.34106666666666663</v>
          </cell>
          <cell r="AF10223">
            <v>0.34106666666666663</v>
          </cell>
          <cell r="AJ10223">
            <v>0</v>
          </cell>
          <cell r="AK10223">
            <v>2.4710000000000001</v>
          </cell>
          <cell r="AL10223">
            <v>3.75</v>
          </cell>
        </row>
        <row r="10224">
          <cell r="G10224">
            <v>393580</v>
          </cell>
          <cell r="H10224" t="str">
            <v>DETERGENT VAISSELLE CHLORE EAU DURE SOLID HERO 4,5KG CX4</v>
          </cell>
          <cell r="I10224">
            <v>80170</v>
          </cell>
          <cell r="J10224" t="str">
            <v>80170-ECOLAB</v>
          </cell>
          <cell r="K10224" t="str">
            <v>9005900</v>
          </cell>
          <cell r="L10224" t="str">
            <v>CAE</v>
          </cell>
          <cell r="M10224" t="str">
            <v>20</v>
          </cell>
          <cell r="N10224">
            <v>216.97</v>
          </cell>
          <cell r="O10224">
            <v>216.97</v>
          </cell>
          <cell r="P10224">
            <v>5.9486400000000001</v>
          </cell>
          <cell r="Q10224">
            <v>222.91864000000001</v>
          </cell>
          <cell r="R10224" t="str">
            <v xml:space="preserve">203981 </v>
          </cell>
          <cell r="S10224" t="str">
            <v xml:space="preserve">GAEL 22 29 CATALOGUE 1ER JUILLET        </v>
          </cell>
          <cell r="T10224" t="str">
            <v>20</v>
          </cell>
          <cell r="U10224">
            <v>20231231</v>
          </cell>
          <cell r="V10224">
            <v>20231231</v>
          </cell>
          <cell r="W10224" t="str">
            <v>NA1</v>
          </cell>
          <cell r="X10224" t="str">
            <v>A06</v>
          </cell>
          <cell r="Y10224">
            <v>2</v>
          </cell>
          <cell r="Z10224">
            <v>143.18600000000001</v>
          </cell>
          <cell r="AA10224">
            <v>216.97</v>
          </cell>
          <cell r="AB10224">
            <v>73.783999999999992</v>
          </cell>
          <cell r="AC10224">
            <v>0.34006544683596807</v>
          </cell>
          <cell r="AF10224">
            <v>0.34006544683596807</v>
          </cell>
          <cell r="AJ10224">
            <v>0</v>
          </cell>
          <cell r="AK10224">
            <v>143.18600000000001</v>
          </cell>
          <cell r="AL10224">
            <v>216.97</v>
          </cell>
        </row>
        <row r="10225">
          <cell r="G10225">
            <v>393606</v>
          </cell>
          <cell r="H10225" t="str">
            <v>DEGRAISSANT FOURS ET FRITEUSES RIVONIT 5KG</v>
          </cell>
          <cell r="I10225">
            <v>80170</v>
          </cell>
          <cell r="J10225" t="str">
            <v>80170-ECOLAB</v>
          </cell>
          <cell r="K10225" t="str">
            <v>9014880</v>
          </cell>
          <cell r="L10225" t="str">
            <v>CAE</v>
          </cell>
          <cell r="M10225" t="str">
            <v>20</v>
          </cell>
          <cell r="N10225">
            <v>36.29</v>
          </cell>
          <cell r="O10225">
            <v>36.29</v>
          </cell>
          <cell r="P10225">
            <v>0</v>
          </cell>
          <cell r="Q10225">
            <v>36.29</v>
          </cell>
          <cell r="R10225" t="str">
            <v xml:space="preserve">203981 </v>
          </cell>
          <cell r="S10225" t="str">
            <v xml:space="preserve">GAEL 22 29 CATALOGUE 1ER JUILLET        </v>
          </cell>
          <cell r="T10225" t="str">
            <v>20</v>
          </cell>
          <cell r="U10225">
            <v>20231231</v>
          </cell>
          <cell r="V10225">
            <v>20231231</v>
          </cell>
          <cell r="W10225" t="str">
            <v>NA1</v>
          </cell>
          <cell r="X10225" t="str">
            <v>A06</v>
          </cell>
          <cell r="Y10225">
            <v>6</v>
          </cell>
          <cell r="Z10225">
            <v>24.577000000000002</v>
          </cell>
          <cell r="AA10225">
            <v>36.29</v>
          </cell>
          <cell r="AB10225">
            <v>11.712999999999997</v>
          </cell>
          <cell r="AC10225">
            <v>0.32276109120969959</v>
          </cell>
          <cell r="AF10225">
            <v>0.32276109120969959</v>
          </cell>
          <cell r="AJ10225">
            <v>0</v>
          </cell>
          <cell r="AK10225">
            <v>24.577000000000002</v>
          </cell>
          <cell r="AL10225">
            <v>36.29</v>
          </cell>
        </row>
        <row r="10226">
          <cell r="G10226">
            <v>393692</v>
          </cell>
          <cell r="H10226" t="str">
            <v>NETTOYANT VITRES ET SURFACES MODERNES PER VETRO 5L</v>
          </cell>
          <cell r="I10226">
            <v>80170</v>
          </cell>
          <cell r="J10226" t="str">
            <v>80170-ECOLAB</v>
          </cell>
          <cell r="K10226" t="str">
            <v>3000940</v>
          </cell>
          <cell r="L10226" t="str">
            <v>CAE</v>
          </cell>
          <cell r="M10226" t="str">
            <v>20</v>
          </cell>
          <cell r="N10226">
            <v>24.53</v>
          </cell>
          <cell r="O10226">
            <v>24.53</v>
          </cell>
          <cell r="P10226">
            <v>0</v>
          </cell>
          <cell r="Q10226">
            <v>24.53</v>
          </cell>
          <cell r="R10226" t="str">
            <v xml:space="preserve">203981 </v>
          </cell>
          <cell r="S10226" t="str">
            <v xml:space="preserve">GAEL 22 29 CATALOGUE 1ER JUILLET        </v>
          </cell>
          <cell r="T10226" t="str">
            <v>20</v>
          </cell>
          <cell r="U10226">
            <v>20231231</v>
          </cell>
          <cell r="V10226">
            <v>20231231</v>
          </cell>
          <cell r="W10226" t="str">
            <v>NA1</v>
          </cell>
          <cell r="X10226" t="str">
            <v>A06</v>
          </cell>
          <cell r="Y10226">
            <v>69</v>
          </cell>
          <cell r="Z10226">
            <v>18.248000000000001</v>
          </cell>
          <cell r="AA10226">
            <v>24.53</v>
          </cell>
          <cell r="AB10226">
            <v>6.282</v>
          </cell>
          <cell r="AC10226">
            <v>0.25609457806767222</v>
          </cell>
          <cell r="AF10226">
            <v>0.25609457806767222</v>
          </cell>
          <cell r="AJ10226">
            <v>0</v>
          </cell>
          <cell r="AK10226">
            <v>18.248000000000001</v>
          </cell>
          <cell r="AL10226">
            <v>24.53</v>
          </cell>
        </row>
        <row r="10227">
          <cell r="G10227">
            <v>393721</v>
          </cell>
          <cell r="H10227" t="str">
            <v>DETARTRANT GEL SANITAIRES INTO WC  750ML</v>
          </cell>
          <cell r="I10227">
            <v>80170</v>
          </cell>
          <cell r="J10227" t="str">
            <v>80170-ECOLAB</v>
          </cell>
          <cell r="K10227" t="str">
            <v>3011250</v>
          </cell>
          <cell r="L10227" t="str">
            <v>CAE</v>
          </cell>
          <cell r="M10227" t="str">
            <v>20</v>
          </cell>
          <cell r="N10227">
            <v>3.91</v>
          </cell>
          <cell r="O10227">
            <v>3.91</v>
          </cell>
          <cell r="P10227">
            <v>0</v>
          </cell>
          <cell r="Q10227">
            <v>3.91</v>
          </cell>
          <cell r="R10227" t="str">
            <v xml:space="preserve">203981 </v>
          </cell>
          <cell r="S10227" t="str">
            <v xml:space="preserve">GAEL 22 29 CATALOGUE 1ER JUILLET        </v>
          </cell>
          <cell r="T10227" t="str">
            <v>20</v>
          </cell>
          <cell r="U10227">
            <v>20231231</v>
          </cell>
          <cell r="V10227">
            <v>20231231</v>
          </cell>
          <cell r="W10227" t="str">
            <v>NA1</v>
          </cell>
          <cell r="X10227" t="str">
            <v>A06</v>
          </cell>
          <cell r="Y10227">
            <v>511</v>
          </cell>
          <cell r="Z10227">
            <v>2.769917</v>
          </cell>
          <cell r="AA10227">
            <v>3.91</v>
          </cell>
          <cell r="AB10227">
            <v>1.1400830000000002</v>
          </cell>
          <cell r="AC10227">
            <v>0.29158132992327368</v>
          </cell>
          <cell r="AF10227">
            <v>0.29158132992327368</v>
          </cell>
          <cell r="AJ10227">
            <v>0</v>
          </cell>
          <cell r="AK10227">
            <v>2.769917</v>
          </cell>
          <cell r="AL10227">
            <v>3.91</v>
          </cell>
        </row>
        <row r="10228">
          <cell r="G10228">
            <v>394363</v>
          </cell>
          <cell r="H10228" t="str">
            <v>LIQUIDE RENOVATION MATERIEL CUISINE DIP IT LIQUID 12KG</v>
          </cell>
          <cell r="I10228">
            <v>80170</v>
          </cell>
          <cell r="J10228" t="str">
            <v>80170-ECOLAB</v>
          </cell>
          <cell r="K10228" t="str">
            <v>9031490</v>
          </cell>
          <cell r="L10228" t="str">
            <v>OF</v>
          </cell>
          <cell r="M10228" t="str">
            <v>20</v>
          </cell>
          <cell r="N10228">
            <v>113.75</v>
          </cell>
          <cell r="O10228">
            <v>113.75</v>
          </cell>
          <cell r="P10228">
            <v>2.3793600000000001</v>
          </cell>
          <cell r="Q10228">
            <v>116.12936000000001</v>
          </cell>
          <cell r="R10228" t="str">
            <v xml:space="preserve">202544 </v>
          </cell>
          <cell r="S10228" t="str">
            <v xml:space="preserve">GAEL 22 29 HORS MARCHE 2023             </v>
          </cell>
          <cell r="T10228" t="str">
            <v>20</v>
          </cell>
          <cell r="U10228">
            <v>20231231</v>
          </cell>
          <cell r="V10228">
            <v>20231231</v>
          </cell>
          <cell r="W10228" t="str">
            <v>NA1</v>
          </cell>
          <cell r="X10228" t="str">
            <v>A06</v>
          </cell>
          <cell r="Y10228">
            <v>3</v>
          </cell>
          <cell r="Z10228">
            <v>66.328000000000003</v>
          </cell>
          <cell r="AA10228">
            <v>113.75</v>
          </cell>
          <cell r="AB10228">
            <v>47.421999999999997</v>
          </cell>
          <cell r="AC10228">
            <v>0.41689670329670325</v>
          </cell>
          <cell r="AF10228">
            <v>0.41689670329670325</v>
          </cell>
          <cell r="AJ10228">
            <v>0</v>
          </cell>
          <cell r="AK10228">
            <v>66.328000000000003</v>
          </cell>
          <cell r="AL10228">
            <v>113.75</v>
          </cell>
        </row>
        <row r="10229">
          <cell r="G10229">
            <v>394374</v>
          </cell>
          <cell r="H10229" t="str">
            <v>TREMPAGE RENOVATION INOX &amp; ARGENTERIE ASSURE POWDER 2.4KG</v>
          </cell>
          <cell r="I10229">
            <v>80170</v>
          </cell>
          <cell r="J10229" t="str">
            <v>80170-ECOLAB</v>
          </cell>
          <cell r="K10229" t="str">
            <v>9035200</v>
          </cell>
          <cell r="L10229" t="str">
            <v>CAE</v>
          </cell>
          <cell r="M10229" t="str">
            <v>20</v>
          </cell>
          <cell r="N10229">
            <v>16.61</v>
          </cell>
          <cell r="O10229">
            <v>16.61</v>
          </cell>
          <cell r="P10229">
            <v>0.47587200000000002</v>
          </cell>
          <cell r="Q10229">
            <v>17.085871999999998</v>
          </cell>
          <cell r="R10229" t="str">
            <v xml:space="preserve">203981 </v>
          </cell>
          <cell r="S10229" t="str">
            <v xml:space="preserve">GAEL 22 29 CATALOGUE 1ER JUILLET        </v>
          </cell>
          <cell r="T10229" t="str">
            <v>20</v>
          </cell>
          <cell r="U10229">
            <v>20231231</v>
          </cell>
          <cell r="V10229">
            <v>20231231</v>
          </cell>
          <cell r="W10229" t="str">
            <v>NA1</v>
          </cell>
          <cell r="X10229" t="str">
            <v>A06</v>
          </cell>
          <cell r="Y10229">
            <v>0</v>
          </cell>
          <cell r="Z10229">
            <v>9.3661670000000008</v>
          </cell>
          <cell r="AA10229">
            <v>16.61</v>
          </cell>
          <cell r="AB10229">
            <v>7.2438329999999986</v>
          </cell>
          <cell r="AC10229">
            <v>0.43611276339554478</v>
          </cell>
          <cell r="AF10229">
            <v>0.43611276339554478</v>
          </cell>
          <cell r="AJ10229">
            <v>0</v>
          </cell>
          <cell r="AK10229">
            <v>9.3661670000000008</v>
          </cell>
          <cell r="AL10229">
            <v>16.61</v>
          </cell>
        </row>
        <row r="10230">
          <cell r="G10230">
            <v>394376</v>
          </cell>
          <cell r="H10230" t="str">
            <v>POUDRE RENOVATION MATERIEL CUISINE DIP IT PLUS 2,4KG</v>
          </cell>
          <cell r="I10230">
            <v>80170</v>
          </cell>
          <cell r="J10230" t="str">
            <v>80170-ECOLAB</v>
          </cell>
          <cell r="K10230" t="str">
            <v>9036740</v>
          </cell>
          <cell r="L10230" t="str">
            <v>CAE</v>
          </cell>
          <cell r="M10230" t="str">
            <v>20</v>
          </cell>
          <cell r="N10230">
            <v>17.78</v>
          </cell>
          <cell r="O10230">
            <v>17.78</v>
          </cell>
          <cell r="P10230">
            <v>0.47587200000000002</v>
          </cell>
          <cell r="Q10230">
            <v>18.255872</v>
          </cell>
          <cell r="R10230" t="str">
            <v xml:space="preserve">203981 </v>
          </cell>
          <cell r="S10230" t="str">
            <v xml:space="preserve">GAEL 22 29 CATALOGUE 1ER JUILLET        </v>
          </cell>
          <cell r="T10230" t="str">
            <v>20</v>
          </cell>
          <cell r="U10230">
            <v>20231231</v>
          </cell>
          <cell r="V10230">
            <v>20231231</v>
          </cell>
          <cell r="W10230" t="str">
            <v>NA1</v>
          </cell>
          <cell r="X10230" t="str">
            <v>A06</v>
          </cell>
          <cell r="Y10230">
            <v>9</v>
          </cell>
          <cell r="Z10230">
            <v>13.560667</v>
          </cell>
          <cell r="AA10230">
            <v>17.78</v>
          </cell>
          <cell r="AB10230">
            <v>4.2193330000000007</v>
          </cell>
          <cell r="AC10230">
            <v>0.23730781777277843</v>
          </cell>
          <cell r="AF10230">
            <v>0.23730781777277843</v>
          </cell>
          <cell r="AJ10230">
            <v>0</v>
          </cell>
          <cell r="AK10230">
            <v>13.560667</v>
          </cell>
          <cell r="AL10230">
            <v>17.78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url?sa=t&amp;rct=j&amp;q=&amp;esrc=s&amp;source=web&amp;cd=&amp;cad=rja&amp;uact=8&amp;ved=2ahUKEwi1zd322Y_wAhUG6RoKHWsjD2sQFjAAegQIBBAE&amp;url=https%3A%2F%2Fwww.groupeplg.com%2F&amp;usg=AOvVaw3wahNmaJ5zHXq7YtU2Mj4e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www.google.com/url?sa=t&amp;rct=j&amp;q=&amp;esrc=s&amp;source=web&amp;cd=&amp;cad=rja&amp;uact=8&amp;ved=2ahUKEwi1zd322Y_wAhUG6RoKHWsjD2sQFjAAegQIBBAE&amp;url=https%3A%2F%2Fwww.groupeplg.com%2F&amp;usg=AOvVaw3wahNmaJ5zHXq7YtU2Mj4e" TargetMode="External"/><Relationship Id="rId1" Type="http://schemas.openxmlformats.org/officeDocument/2006/relationships/hyperlink" Target="mailto:y.andia@groupeplg.com" TargetMode="External"/><Relationship Id="rId6" Type="http://schemas.openxmlformats.org/officeDocument/2006/relationships/hyperlink" Target="https://www.google.com/url?sa=t&amp;rct=j&amp;q=&amp;esrc=s&amp;source=web&amp;cd=&amp;cad=rja&amp;uact=8&amp;ved=2ahUKEwi1zd322Y_wAhUG6RoKHWsjD2sQFjAAegQIBBAE&amp;url=https%3A%2F%2Fwww.groupeplg.com%2F&amp;usg=AOvVaw3wahNmaJ5zHXq7YtU2Mj4e" TargetMode="External"/><Relationship Id="rId5" Type="http://schemas.openxmlformats.org/officeDocument/2006/relationships/hyperlink" Target="https://www.google.com/url?sa=t&amp;rct=j&amp;q=&amp;esrc=s&amp;source=web&amp;cd=&amp;cad=rja&amp;uact=8&amp;ved=2ahUKEwi1zd322Y_wAhUG6RoKHWsjD2sQFjAAegQIBBAE&amp;url=https%3A%2F%2Fwww.groupeplg.com%2F&amp;usg=AOvVaw3wahNmaJ5zHXq7YtU2Mj4e" TargetMode="External"/><Relationship Id="rId4" Type="http://schemas.openxmlformats.org/officeDocument/2006/relationships/hyperlink" Target="https://www.google.com/url?sa=t&amp;rct=j&amp;q=&amp;esrc=s&amp;source=web&amp;cd=&amp;cad=rja&amp;uact=8&amp;ved=2ahUKEwi1zd322Y_wAhUG6RoKHWsjD2sQFjAAegQIBBAE&amp;url=https%3A%2F%2Fwww.groupeplg.com%2F&amp;usg=AOvVaw3wahNmaJ5zHXq7YtU2Mj4e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G32"/>
  <sheetViews>
    <sheetView topLeftCell="A22" workbookViewId="0">
      <selection activeCell="C31" sqref="C31"/>
    </sheetView>
  </sheetViews>
  <sheetFormatPr baseColWidth="10" defaultColWidth="9.85546875" defaultRowHeight="16"/>
  <cols>
    <col min="1" max="2" width="11.140625" style="4" customWidth="1"/>
    <col min="3" max="3" width="12.42578125" style="4" bestFit="1" customWidth="1"/>
    <col min="4" max="6" width="11.140625" style="4" customWidth="1"/>
    <col min="7" max="7" width="9" style="4" customWidth="1"/>
    <col min="8" max="16384" width="9.85546875" style="4"/>
  </cols>
  <sheetData>
    <row r="1" spans="1:7" ht="35" customHeight="1">
      <c r="A1" s="163" t="s">
        <v>312</v>
      </c>
      <c r="B1" s="164"/>
      <c r="C1" s="164"/>
      <c r="D1" s="164"/>
      <c r="E1" s="164"/>
      <c r="F1" s="165"/>
      <c r="G1" s="166">
        <v>6</v>
      </c>
    </row>
    <row r="2" spans="1:7" ht="33" customHeight="1" thickBot="1">
      <c r="A2" s="168" t="s">
        <v>351</v>
      </c>
      <c r="B2" s="169"/>
      <c r="C2" s="169"/>
      <c r="D2" s="169"/>
      <c r="E2" s="169"/>
      <c r="F2" s="169"/>
      <c r="G2" s="167"/>
    </row>
    <row r="3" spans="1:7" ht="42" customHeight="1" thickBot="1">
      <c r="A3" s="12"/>
      <c r="B3" s="13"/>
      <c r="C3" s="13"/>
      <c r="D3" s="13"/>
      <c r="E3" s="170"/>
      <c r="F3" s="170"/>
      <c r="G3" s="171" t="s">
        <v>25</v>
      </c>
    </row>
    <row r="4" spans="1:7" ht="21" customHeight="1" thickBot="1">
      <c r="A4" s="173" t="s">
        <v>26</v>
      </c>
      <c r="B4" s="174"/>
      <c r="C4" s="174"/>
      <c r="D4" s="174"/>
      <c r="E4" s="174"/>
      <c r="F4" s="175"/>
      <c r="G4" s="172"/>
    </row>
    <row r="5" spans="1:7" ht="30" customHeight="1">
      <c r="A5" s="14" t="s">
        <v>27</v>
      </c>
      <c r="B5" s="176"/>
      <c r="C5" s="177"/>
      <c r="D5" s="177"/>
      <c r="E5" s="177"/>
      <c r="F5" s="178"/>
      <c r="G5" s="172"/>
    </row>
    <row r="6" spans="1:7" ht="29" customHeight="1">
      <c r="A6" s="15" t="s">
        <v>28</v>
      </c>
      <c r="B6" s="26" t="s">
        <v>58</v>
      </c>
      <c r="C6" s="24"/>
      <c r="D6" s="24"/>
      <c r="E6" s="24"/>
      <c r="F6" s="25"/>
      <c r="G6" s="172"/>
    </row>
    <row r="7" spans="1:7" ht="29" customHeight="1">
      <c r="A7" s="15" t="s">
        <v>29</v>
      </c>
      <c r="B7" s="231">
        <v>298984029</v>
      </c>
      <c r="C7" s="232"/>
      <c r="D7" s="232"/>
      <c r="E7" s="232"/>
      <c r="F7" s="233"/>
      <c r="G7" s="172"/>
    </row>
    <row r="8" spans="1:7" ht="29" customHeight="1">
      <c r="A8" s="15" t="s">
        <v>30</v>
      </c>
      <c r="B8" s="179" t="s">
        <v>358</v>
      </c>
      <c r="C8" s="180"/>
      <c r="D8" s="180"/>
      <c r="E8" s="180"/>
      <c r="F8" s="181"/>
      <c r="G8" s="172"/>
    </row>
    <row r="9" spans="1:7" ht="29" customHeight="1">
      <c r="A9" s="182" t="s">
        <v>31</v>
      </c>
      <c r="B9" s="183" t="s">
        <v>313</v>
      </c>
      <c r="C9" s="184"/>
      <c r="D9" s="184"/>
      <c r="E9" s="184"/>
      <c r="F9" s="185"/>
      <c r="G9" s="172"/>
    </row>
    <row r="10" spans="1:7" ht="51" customHeight="1">
      <c r="A10" s="182"/>
      <c r="B10" s="186" t="s">
        <v>350</v>
      </c>
      <c r="C10" s="187"/>
      <c r="D10" s="187"/>
      <c r="E10" s="187"/>
      <c r="F10" s="188"/>
      <c r="G10" s="172"/>
    </row>
    <row r="11" spans="1:7" ht="64.5" customHeight="1" thickBot="1">
      <c r="A11" s="189" t="s">
        <v>32</v>
      </c>
      <c r="B11" s="190"/>
      <c r="C11" s="191" t="s">
        <v>359</v>
      </c>
      <c r="D11" s="192"/>
      <c r="E11" s="192"/>
      <c r="F11" s="193"/>
      <c r="G11" s="172"/>
    </row>
    <row r="12" spans="1:7" ht="28.25" customHeight="1" thickBot="1">
      <c r="A12" s="16"/>
      <c r="B12" s="17"/>
      <c r="C12" s="18"/>
      <c r="D12" s="19"/>
      <c r="E12" s="19"/>
      <c r="F12" s="19"/>
      <c r="G12" s="172"/>
    </row>
    <row r="13" spans="1:7" ht="21" customHeight="1" thickBot="1">
      <c r="A13" s="173" t="s">
        <v>33</v>
      </c>
      <c r="B13" s="174"/>
      <c r="C13" s="174"/>
      <c r="D13" s="174"/>
      <c r="E13" s="174"/>
      <c r="F13" s="174"/>
      <c r="G13" s="172"/>
    </row>
    <row r="14" spans="1:7" ht="174" customHeight="1" thickBot="1">
      <c r="A14" s="201" t="s">
        <v>70</v>
      </c>
      <c r="B14" s="202"/>
      <c r="C14" s="202"/>
      <c r="D14" s="202"/>
      <c r="E14" s="202"/>
      <c r="F14" s="203"/>
      <c r="G14" s="172"/>
    </row>
    <row r="15" spans="1:7" ht="68" customHeight="1" thickBot="1">
      <c r="A15" s="218" t="s">
        <v>119</v>
      </c>
      <c r="B15" s="219"/>
      <c r="C15" s="219"/>
      <c r="D15" s="219"/>
      <c r="E15" s="219"/>
      <c r="F15" s="220"/>
      <c r="G15" s="172"/>
    </row>
    <row r="16" spans="1:7" ht="76.25" customHeight="1">
      <c r="A16" s="204" t="s">
        <v>40</v>
      </c>
      <c r="B16" s="205"/>
      <c r="C16" s="21" t="s">
        <v>59</v>
      </c>
      <c r="D16" s="216" t="s">
        <v>53</v>
      </c>
      <c r="E16" s="216"/>
      <c r="F16" s="217"/>
      <c r="G16" s="172"/>
    </row>
    <row r="17" spans="1:7" ht="33" customHeight="1">
      <c r="A17" s="199" t="s">
        <v>34</v>
      </c>
      <c r="B17" s="200"/>
      <c r="C17" s="195" t="s">
        <v>60</v>
      </c>
      <c r="D17" s="195"/>
      <c r="E17" s="195"/>
      <c r="F17" s="196"/>
      <c r="G17" s="172"/>
    </row>
    <row r="18" spans="1:7" ht="36" customHeight="1">
      <c r="A18" s="234" t="s">
        <v>38</v>
      </c>
      <c r="B18" s="235"/>
      <c r="C18" s="20" t="s">
        <v>64</v>
      </c>
      <c r="D18" s="208" t="s">
        <v>42</v>
      </c>
      <c r="E18" s="209"/>
      <c r="F18" s="210"/>
      <c r="G18" s="172"/>
    </row>
    <row r="19" spans="1:7" ht="36" customHeight="1">
      <c r="A19" s="238" t="s">
        <v>39</v>
      </c>
      <c r="B19" s="235"/>
      <c r="C19" s="20" t="s">
        <v>11</v>
      </c>
      <c r="D19" s="211"/>
      <c r="E19" s="212"/>
      <c r="F19" s="213"/>
      <c r="G19" s="172"/>
    </row>
    <row r="20" spans="1:7" ht="71" customHeight="1">
      <c r="A20" s="234" t="s">
        <v>41</v>
      </c>
      <c r="B20" s="235"/>
      <c r="C20" s="214" t="s">
        <v>71</v>
      </c>
      <c r="D20" s="215"/>
      <c r="E20" s="236" t="s">
        <v>65</v>
      </c>
      <c r="F20" s="237"/>
      <c r="G20" s="172"/>
    </row>
    <row r="21" spans="1:7" ht="49.25" customHeight="1">
      <c r="A21" s="199" t="s">
        <v>43</v>
      </c>
      <c r="B21" s="200"/>
      <c r="C21" s="206" t="s">
        <v>46</v>
      </c>
      <c r="D21" s="206"/>
      <c r="E21" s="206"/>
      <c r="F21" s="207"/>
      <c r="G21" s="172"/>
    </row>
    <row r="22" spans="1:7" ht="31.25" customHeight="1">
      <c r="A22" s="199" t="s">
        <v>44</v>
      </c>
      <c r="B22" s="200"/>
      <c r="C22" s="194">
        <v>18</v>
      </c>
      <c r="D22" s="195"/>
      <c r="E22" s="195"/>
      <c r="F22" s="196"/>
      <c r="G22" s="172"/>
    </row>
    <row r="23" spans="1:7" ht="31.25" customHeight="1">
      <c r="A23" s="199" t="s">
        <v>35</v>
      </c>
      <c r="B23" s="200"/>
      <c r="C23" s="194">
        <v>150</v>
      </c>
      <c r="D23" s="195"/>
      <c r="E23" s="195"/>
      <c r="F23" s="196"/>
      <c r="G23" s="172"/>
    </row>
    <row r="24" spans="1:7" ht="48" customHeight="1">
      <c r="A24" s="199" t="s">
        <v>36</v>
      </c>
      <c r="B24" s="200"/>
      <c r="C24" s="197" t="s">
        <v>61</v>
      </c>
      <c r="D24" s="197"/>
      <c r="E24" s="197"/>
      <c r="F24" s="198"/>
      <c r="G24" s="172"/>
    </row>
    <row r="25" spans="1:7" ht="23" customHeight="1">
      <c r="A25" s="221" t="s">
        <v>72</v>
      </c>
      <c r="B25" s="222"/>
      <c r="C25" s="239" t="s">
        <v>63</v>
      </c>
      <c r="D25" s="239"/>
      <c r="E25" s="239"/>
      <c r="F25" s="240"/>
      <c r="G25" s="172"/>
    </row>
    <row r="26" spans="1:7" ht="23" customHeight="1" thickBot="1">
      <c r="A26" s="223"/>
      <c r="B26" s="224"/>
      <c r="C26" s="227" t="s">
        <v>62</v>
      </c>
      <c r="D26" s="227"/>
      <c r="E26" s="227"/>
      <c r="F26" s="228"/>
      <c r="G26" s="172"/>
    </row>
    <row r="27" spans="1:7" ht="23" customHeight="1" thickBot="1">
      <c r="A27" s="225"/>
      <c r="B27" s="226"/>
      <c r="C27" s="227" t="s">
        <v>73</v>
      </c>
      <c r="D27" s="227"/>
      <c r="E27" s="227"/>
      <c r="F27" s="228"/>
      <c r="G27" s="172"/>
    </row>
    <row r="28" spans="1:7" ht="76.25" customHeight="1" thickBot="1">
      <c r="A28" s="241" t="s">
        <v>45</v>
      </c>
      <c r="B28" s="242"/>
      <c r="C28" s="243"/>
      <c r="D28" s="243"/>
      <c r="E28" s="243"/>
      <c r="F28" s="244"/>
      <c r="G28" s="172"/>
    </row>
    <row r="29" spans="1:7" ht="45" customHeight="1" thickBot="1">
      <c r="A29" s="50"/>
      <c r="B29" s="51"/>
      <c r="C29" s="51"/>
      <c r="D29" s="229"/>
      <c r="E29" s="229"/>
      <c r="F29" s="230"/>
      <c r="G29" s="49"/>
    </row>
    <row r="30" spans="1:7" ht="66" customHeight="1" thickBot="1">
      <c r="A30" s="22"/>
      <c r="B30" s="161" t="s">
        <v>353</v>
      </c>
      <c r="C30" s="161"/>
      <c r="D30" s="161"/>
      <c r="E30" s="161"/>
      <c r="F30" s="162"/>
      <c r="G30" s="23" t="s">
        <v>37</v>
      </c>
    </row>
    <row r="31" spans="1:7" ht="25.5" customHeight="1"/>
    <row r="32" spans="1:7" ht="15.75" customHeight="1"/>
  </sheetData>
  <mergeCells count="42">
    <mergeCell ref="A25:B27"/>
    <mergeCell ref="C27:F27"/>
    <mergeCell ref="D29:F29"/>
    <mergeCell ref="B7:F7"/>
    <mergeCell ref="A18:B18"/>
    <mergeCell ref="A20:B20"/>
    <mergeCell ref="E20:F20"/>
    <mergeCell ref="A19:B19"/>
    <mergeCell ref="A17:B17"/>
    <mergeCell ref="C17:F17"/>
    <mergeCell ref="C25:F25"/>
    <mergeCell ref="C26:F26"/>
    <mergeCell ref="A28:F28"/>
    <mergeCell ref="A22:B22"/>
    <mergeCell ref="C22:F22"/>
    <mergeCell ref="A23:B23"/>
    <mergeCell ref="A24:B24"/>
    <mergeCell ref="A13:F13"/>
    <mergeCell ref="A14:F14"/>
    <mergeCell ref="A16:B16"/>
    <mergeCell ref="A21:B21"/>
    <mergeCell ref="C21:F21"/>
    <mergeCell ref="D18:F19"/>
    <mergeCell ref="C20:D20"/>
    <mergeCell ref="D16:F16"/>
    <mergeCell ref="A15:F15"/>
    <mergeCell ref="B30:F30"/>
    <mergeCell ref="A1:F1"/>
    <mergeCell ref="G1:G2"/>
    <mergeCell ref="A2:F2"/>
    <mergeCell ref="E3:F3"/>
    <mergeCell ref="G3:G28"/>
    <mergeCell ref="A4:F4"/>
    <mergeCell ref="B5:F5"/>
    <mergeCell ref="B8:F8"/>
    <mergeCell ref="A9:A10"/>
    <mergeCell ref="B9:F9"/>
    <mergeCell ref="B10:F10"/>
    <mergeCell ref="A11:B11"/>
    <mergeCell ref="C11:F11"/>
    <mergeCell ref="C23:F23"/>
    <mergeCell ref="C24:F24"/>
  </mergeCells>
  <phoneticPr fontId="37" type="noConversion"/>
  <hyperlinks>
    <hyperlink ref="B8" r:id="rId1" xr:uid="{00000000-0004-0000-0000-000000000000}"/>
    <hyperlink ref="B9" r:id="rId2" xr:uid="{00000000-0004-0000-0000-000001000000}"/>
    <hyperlink ref="C9" r:id="rId3" display="https://www.google.com/url?sa=t&amp;rct=j&amp;q=&amp;esrc=s&amp;source=web&amp;cd=&amp;cad=rja&amp;uact=8&amp;ved=2ahUKEwi1zd322Y_wAhUG6RoKHWsjD2sQFjAAegQIBBAE&amp;url=https%3A%2F%2Fwww.groupeplg.com%2F&amp;usg=AOvVaw3wahNmaJ5zHXq7YtU2Mj4e" xr:uid="{00000000-0004-0000-0000-000002000000}"/>
    <hyperlink ref="D9" r:id="rId4" display="https://www.google.com/url?sa=t&amp;rct=j&amp;q=&amp;esrc=s&amp;source=web&amp;cd=&amp;cad=rja&amp;uact=8&amp;ved=2ahUKEwi1zd322Y_wAhUG6RoKHWsjD2sQFjAAegQIBBAE&amp;url=https%3A%2F%2Fwww.groupeplg.com%2F&amp;usg=AOvVaw3wahNmaJ5zHXq7YtU2Mj4e" xr:uid="{00000000-0004-0000-0000-000003000000}"/>
    <hyperlink ref="E9" r:id="rId5" display="https://www.google.com/url?sa=t&amp;rct=j&amp;q=&amp;esrc=s&amp;source=web&amp;cd=&amp;cad=rja&amp;uact=8&amp;ved=2ahUKEwi1zd322Y_wAhUG6RoKHWsjD2sQFjAAegQIBBAE&amp;url=https%3A%2F%2Fwww.groupeplg.com%2F&amp;usg=AOvVaw3wahNmaJ5zHXq7YtU2Mj4e" xr:uid="{00000000-0004-0000-0000-000004000000}"/>
    <hyperlink ref="F9" r:id="rId6" display="https://www.google.com/url?sa=t&amp;rct=j&amp;q=&amp;esrc=s&amp;source=web&amp;cd=&amp;cad=rja&amp;uact=8&amp;ved=2ahUKEwi1zd322Y_wAhUG6RoKHWsjD2sQFjAAegQIBBAE&amp;url=https%3A%2F%2Fwww.groupeplg.com%2F&amp;usg=AOvVaw3wahNmaJ5zHXq7YtU2Mj4e" xr:uid="{00000000-0004-0000-0000-000005000000}"/>
  </hyperlinks>
  <printOptions horizontalCentered="1" verticalCentered="1"/>
  <pageMargins left="0.19685039370078741" right="0.19685039370078741" top="0.19685039370078741" bottom="0.19685039370078741" header="0.51181102362204722" footer="0.51181102362204722"/>
  <pageSetup paperSize="9" orientation="portrait"/>
  <drawing r:id="rId7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5" tint="-0.249977111117893"/>
  </sheetPr>
  <dimension ref="A1:V107"/>
  <sheetViews>
    <sheetView tabSelected="1" zoomScaleNormal="100" workbookViewId="0">
      <pane xSplit="1" ySplit="5" topLeftCell="B7" activePane="bottomRight" state="frozen"/>
      <selection pane="topRight" activeCell="B1" sqref="B1"/>
      <selection pane="bottomLeft" activeCell="A6" sqref="A6"/>
      <selection pane="bottomRight" activeCell="B2" sqref="B2"/>
    </sheetView>
  </sheetViews>
  <sheetFormatPr baseColWidth="10" defaultColWidth="10.85546875" defaultRowHeight="18"/>
  <cols>
    <col min="1" max="1" width="6.85546875" style="71" customWidth="1"/>
    <col min="2" max="2" width="44" style="54" customWidth="1"/>
    <col min="3" max="3" width="25.85546875" style="60" bestFit="1" customWidth="1"/>
    <col min="4" max="4" width="10.5703125" style="53" customWidth="1"/>
    <col min="5" max="5" width="9.5703125" style="1" customWidth="1"/>
    <col min="6" max="6" width="14.140625" style="79" customWidth="1"/>
    <col min="7" max="10" width="14.140625" style="79" hidden="1" customWidth="1"/>
    <col min="11" max="12" width="14.140625" style="79" customWidth="1"/>
    <col min="13" max="13" width="14.140625" style="79" hidden="1" customWidth="1"/>
    <col min="14" max="15" width="14.140625" style="79" customWidth="1"/>
    <col min="16" max="16" width="17.42578125" style="54" customWidth="1"/>
    <col min="17" max="17" width="15.140625" style="54" customWidth="1"/>
    <col min="18" max="18" width="15.140625" style="58" customWidth="1"/>
    <col min="19" max="19" width="26.85546875" style="1" bestFit="1" customWidth="1"/>
    <col min="20" max="20" width="25.5703125" style="1" bestFit="1" customWidth="1"/>
    <col min="21" max="21" width="17.85546875" style="1" bestFit="1" customWidth="1"/>
    <col min="22" max="22" width="31.140625" style="1" bestFit="1" customWidth="1"/>
    <col min="23" max="16384" width="10.85546875" style="1"/>
  </cols>
  <sheetData>
    <row r="1" spans="1:22" ht="72" customHeight="1" thickBot="1">
      <c r="A1" s="70"/>
      <c r="B1" s="76" t="s">
        <v>323</v>
      </c>
      <c r="C1" s="62"/>
      <c r="D1" s="63"/>
      <c r="E1" s="64"/>
      <c r="F1" s="77"/>
      <c r="G1" s="77"/>
      <c r="H1" s="77"/>
      <c r="I1" s="77"/>
      <c r="J1" s="77"/>
      <c r="K1" s="77"/>
      <c r="L1" s="77"/>
      <c r="M1" s="77"/>
      <c r="N1" s="77"/>
      <c r="O1" s="77"/>
      <c r="P1" s="80"/>
      <c r="Q1" s="82"/>
      <c r="R1" s="66"/>
      <c r="S1" s="67"/>
      <c r="T1" s="68"/>
      <c r="U1" s="68"/>
      <c r="V1" s="68"/>
    </row>
    <row r="2" spans="1:22" s="32" customFormat="1" ht="45" customHeight="1" thickBot="1">
      <c r="A2" s="81" t="s">
        <v>354</v>
      </c>
      <c r="B2" s="27"/>
      <c r="C2" s="61"/>
      <c r="D2" s="28"/>
      <c r="E2" s="29"/>
      <c r="F2" s="78"/>
      <c r="G2" s="78"/>
      <c r="H2" s="78"/>
      <c r="I2" s="78"/>
      <c r="J2" s="78"/>
      <c r="K2" s="78"/>
      <c r="L2" s="78"/>
      <c r="M2" s="78"/>
      <c r="N2" s="78"/>
      <c r="O2" s="78"/>
      <c r="P2" s="27"/>
      <c r="Q2" s="27"/>
      <c r="R2" s="56"/>
      <c r="S2" s="52"/>
      <c r="T2" s="52"/>
      <c r="U2" s="52"/>
      <c r="V2" s="31"/>
    </row>
    <row r="3" spans="1:22" ht="27" customHeight="1" thickBot="1">
      <c r="A3" s="253"/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  <c r="Q3" s="254"/>
      <c r="R3" s="254"/>
      <c r="S3" s="254"/>
      <c r="T3" s="254"/>
      <c r="U3" s="254"/>
      <c r="V3" s="255"/>
    </row>
    <row r="4" spans="1:22" ht="40.25" customHeight="1" thickBot="1">
      <c r="A4" s="245" t="s">
        <v>321</v>
      </c>
      <c r="B4" s="246"/>
      <c r="C4" s="246"/>
      <c r="D4" s="246"/>
      <c r="E4" s="246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7"/>
    </row>
    <row r="5" spans="1:22" s="2" customFormat="1" ht="65" customHeight="1" thickBot="1">
      <c r="A5" s="272"/>
      <c r="B5" s="273" t="s">
        <v>309</v>
      </c>
      <c r="C5" s="274" t="s">
        <v>310</v>
      </c>
      <c r="D5" s="275" t="s">
        <v>3</v>
      </c>
      <c r="E5" s="276" t="s">
        <v>52</v>
      </c>
      <c r="F5" s="277" t="s">
        <v>352</v>
      </c>
      <c r="G5" s="278" t="s">
        <v>355</v>
      </c>
      <c r="H5" s="278" t="s">
        <v>367</v>
      </c>
      <c r="I5" s="278" t="s">
        <v>369</v>
      </c>
      <c r="J5" s="278" t="s">
        <v>371</v>
      </c>
      <c r="K5" s="278" t="s">
        <v>368</v>
      </c>
      <c r="L5" s="278" t="s">
        <v>370</v>
      </c>
      <c r="M5" s="83" t="s">
        <v>371</v>
      </c>
      <c r="N5" s="148" t="s">
        <v>378</v>
      </c>
      <c r="O5" s="83" t="s">
        <v>379</v>
      </c>
      <c r="P5" s="276" t="s">
        <v>356</v>
      </c>
      <c r="Q5" s="279" t="s">
        <v>372</v>
      </c>
      <c r="R5" s="276" t="s">
        <v>0</v>
      </c>
      <c r="S5" s="276" t="s">
        <v>54</v>
      </c>
      <c r="T5" s="276" t="s">
        <v>55</v>
      </c>
      <c r="U5" s="276" t="s">
        <v>57</v>
      </c>
      <c r="V5" s="280" t="s">
        <v>56</v>
      </c>
    </row>
    <row r="6" spans="1:22" ht="23" customHeight="1">
      <c r="A6" s="248" t="s">
        <v>51</v>
      </c>
      <c r="B6" s="109" t="s">
        <v>279</v>
      </c>
      <c r="C6" s="127" t="s">
        <v>164</v>
      </c>
      <c r="D6" s="128">
        <v>142301</v>
      </c>
      <c r="E6" s="110" t="s">
        <v>241</v>
      </c>
      <c r="F6" s="129">
        <f>L6</f>
        <v>6.0761327231121269</v>
      </c>
      <c r="G6" s="129">
        <f>H6*(1+20%)</f>
        <v>6.0761327231121269</v>
      </c>
      <c r="H6" s="129">
        <v>5.0634439359267729</v>
      </c>
      <c r="I6" s="129">
        <f>H6*1.2</f>
        <v>6.0761327231121269</v>
      </c>
      <c r="J6" s="150">
        <v>0.2</v>
      </c>
      <c r="K6" s="129">
        <v>5.0620000000000003</v>
      </c>
      <c r="L6" s="129">
        <f>I6</f>
        <v>6.0761327231121269</v>
      </c>
      <c r="M6" s="150">
        <v>0.2</v>
      </c>
      <c r="N6" s="155">
        <v>5.0599999999999996</v>
      </c>
      <c r="O6" s="160">
        <f>L6</f>
        <v>6.0761327231121269</v>
      </c>
      <c r="P6" s="110" t="s">
        <v>241</v>
      </c>
      <c r="Q6" s="146">
        <f>(O6-F6)/F6</f>
        <v>0</v>
      </c>
      <c r="R6" s="130"/>
      <c r="S6" s="111" t="s">
        <v>242</v>
      </c>
      <c r="T6" s="111" t="s">
        <v>281</v>
      </c>
      <c r="U6" s="111"/>
      <c r="V6" s="113" t="s">
        <v>293</v>
      </c>
    </row>
    <row r="7" spans="1:22" ht="23" customHeight="1">
      <c r="A7" s="249"/>
      <c r="B7" s="94" t="s">
        <v>75</v>
      </c>
      <c r="C7" s="131" t="s">
        <v>164</v>
      </c>
      <c r="D7" s="132">
        <v>117797</v>
      </c>
      <c r="E7" s="96" t="s">
        <v>181</v>
      </c>
      <c r="F7" s="129">
        <f t="shared" ref="F7:F69" si="0">L7</f>
        <v>15.830414581844176</v>
      </c>
      <c r="G7" s="129">
        <f t="shared" ref="G7:G69" si="1">H7*(1+20%)</f>
        <v>15.830414581844176</v>
      </c>
      <c r="H7" s="129">
        <v>13.192012151536813</v>
      </c>
      <c r="I7" s="129">
        <f t="shared" ref="I7:I69" si="2">H7*1.2</f>
        <v>15.830414581844176</v>
      </c>
      <c r="J7" s="150">
        <v>0.2</v>
      </c>
      <c r="K7" s="129">
        <v>13.185764158664053</v>
      </c>
      <c r="L7" s="129">
        <f>I7</f>
        <v>15.830414581844176</v>
      </c>
      <c r="M7" s="150">
        <v>0.2</v>
      </c>
      <c r="N7" s="155">
        <v>13.19</v>
      </c>
      <c r="O7" s="160">
        <f>L7</f>
        <v>15.830414581844176</v>
      </c>
      <c r="P7" s="95" t="s">
        <v>181</v>
      </c>
      <c r="Q7" s="146">
        <f t="shared" ref="Q7:Q69" si="3">(O7-F7)/F7</f>
        <v>0</v>
      </c>
      <c r="R7" s="130" t="s">
        <v>344</v>
      </c>
      <c r="S7" s="96" t="s">
        <v>243</v>
      </c>
      <c r="T7" s="96" t="s">
        <v>281</v>
      </c>
      <c r="U7" s="96"/>
      <c r="V7" s="98" t="s">
        <v>293</v>
      </c>
    </row>
    <row r="8" spans="1:22" ht="23" customHeight="1">
      <c r="A8" s="249"/>
      <c r="B8" s="94" t="s">
        <v>76</v>
      </c>
      <c r="C8" s="131" t="s">
        <v>165</v>
      </c>
      <c r="D8" s="132">
        <v>390310</v>
      </c>
      <c r="E8" s="96" t="s">
        <v>181</v>
      </c>
      <c r="F8" s="129">
        <f t="shared" si="0"/>
        <v>12.607801242236025</v>
      </c>
      <c r="G8" s="129">
        <f t="shared" si="1"/>
        <v>13.295999999999999</v>
      </c>
      <c r="H8" s="129">
        <v>11.08</v>
      </c>
      <c r="I8" s="129">
        <f t="shared" si="2"/>
        <v>13.295999999999999</v>
      </c>
      <c r="J8" s="150">
        <v>0.2</v>
      </c>
      <c r="K8" s="129">
        <v>10.506501035196688</v>
      </c>
      <c r="L8" s="129">
        <f t="shared" ref="L8:L26" si="4">K8*1.2</f>
        <v>12.607801242236025</v>
      </c>
      <c r="M8" s="150">
        <v>0.2</v>
      </c>
      <c r="N8" s="155">
        <v>10.51</v>
      </c>
      <c r="O8" s="160">
        <f>L8</f>
        <v>12.607801242236025</v>
      </c>
      <c r="P8" s="95" t="s">
        <v>181</v>
      </c>
      <c r="Q8" s="146">
        <f t="shared" si="3"/>
        <v>0</v>
      </c>
      <c r="R8" s="130"/>
      <c r="S8" s="96" t="s">
        <v>243</v>
      </c>
      <c r="T8" s="96" t="s">
        <v>284</v>
      </c>
      <c r="U8" s="96"/>
      <c r="V8" s="98"/>
    </row>
    <row r="9" spans="1:22" ht="23" customHeight="1">
      <c r="A9" s="249"/>
      <c r="B9" s="94" t="s">
        <v>279</v>
      </c>
      <c r="C9" s="131" t="s">
        <v>166</v>
      </c>
      <c r="D9" s="132">
        <v>395246</v>
      </c>
      <c r="E9" s="96" t="s">
        <v>181</v>
      </c>
      <c r="F9" s="129">
        <f t="shared" si="0"/>
        <v>23.110956521739134</v>
      </c>
      <c r="G9" s="129">
        <f t="shared" si="1"/>
        <v>22.341418764302059</v>
      </c>
      <c r="H9" s="129">
        <v>18.617848970251718</v>
      </c>
      <c r="I9" s="129">
        <f t="shared" si="2"/>
        <v>22.341418764302059</v>
      </c>
      <c r="J9" s="150">
        <v>0.2</v>
      </c>
      <c r="K9" s="129">
        <v>19.259130434782612</v>
      </c>
      <c r="L9" s="129">
        <f t="shared" si="4"/>
        <v>23.110956521739134</v>
      </c>
      <c r="M9" s="150">
        <v>0.2</v>
      </c>
      <c r="N9" s="155">
        <v>19.260000000000002</v>
      </c>
      <c r="O9" s="160">
        <f>F9</f>
        <v>23.110956521739134</v>
      </c>
      <c r="P9" s="95" t="s">
        <v>181</v>
      </c>
      <c r="Q9" s="146">
        <f t="shared" si="3"/>
        <v>0</v>
      </c>
      <c r="R9" s="130"/>
      <c r="S9" s="96" t="s">
        <v>242</v>
      </c>
      <c r="T9" s="96" t="s">
        <v>285</v>
      </c>
      <c r="U9" s="96"/>
      <c r="V9" s="98"/>
    </row>
    <row r="10" spans="1:22" ht="23" customHeight="1">
      <c r="A10" s="249"/>
      <c r="B10" s="94" t="s">
        <v>117</v>
      </c>
      <c r="C10" s="131" t="s">
        <v>166</v>
      </c>
      <c r="D10" s="132">
        <v>395052</v>
      </c>
      <c r="E10" s="95" t="s">
        <v>183</v>
      </c>
      <c r="F10" s="129">
        <f t="shared" si="0"/>
        <v>4.4801130742049464</v>
      </c>
      <c r="G10" s="129">
        <f t="shared" si="1"/>
        <v>4.5158586572438164</v>
      </c>
      <c r="H10" s="129">
        <v>3.7632155477031803</v>
      </c>
      <c r="I10" s="129">
        <f t="shared" si="2"/>
        <v>4.5158586572438164</v>
      </c>
      <c r="J10" s="150">
        <v>0.2</v>
      </c>
      <c r="K10" s="129">
        <v>3.7334275618374555</v>
      </c>
      <c r="L10" s="129">
        <f t="shared" si="4"/>
        <v>4.4801130742049464</v>
      </c>
      <c r="M10" s="150">
        <v>0.2</v>
      </c>
      <c r="N10" s="155">
        <v>3.73</v>
      </c>
      <c r="O10" s="160">
        <f>L10</f>
        <v>4.4801130742049464</v>
      </c>
      <c r="P10" s="95" t="s">
        <v>183</v>
      </c>
      <c r="Q10" s="146">
        <f t="shared" si="3"/>
        <v>0</v>
      </c>
      <c r="R10" s="130" t="s">
        <v>345</v>
      </c>
      <c r="S10" s="96" t="s">
        <v>243</v>
      </c>
      <c r="T10" s="96" t="s">
        <v>285</v>
      </c>
      <c r="U10" s="96"/>
      <c r="V10" s="98" t="s">
        <v>298</v>
      </c>
    </row>
    <row r="11" spans="1:22" ht="23" customHeight="1">
      <c r="A11" s="249"/>
      <c r="B11" s="94" t="s">
        <v>262</v>
      </c>
      <c r="C11" s="131" t="s">
        <v>166</v>
      </c>
      <c r="D11" s="132">
        <v>395055</v>
      </c>
      <c r="E11" s="95" t="s">
        <v>263</v>
      </c>
      <c r="F11" s="129">
        <f t="shared" si="0"/>
        <v>4.5704451827242529</v>
      </c>
      <c r="G11" s="129">
        <f t="shared" si="1"/>
        <v>4.6319999999999997</v>
      </c>
      <c r="H11" s="129">
        <v>3.86</v>
      </c>
      <c r="I11" s="129">
        <f t="shared" si="2"/>
        <v>4.6319999999999997</v>
      </c>
      <c r="J11" s="150">
        <v>0.2</v>
      </c>
      <c r="K11" s="129">
        <v>3.8087043189368774</v>
      </c>
      <c r="L11" s="129">
        <f t="shared" si="4"/>
        <v>4.5704451827242529</v>
      </c>
      <c r="M11" s="150">
        <v>0.2</v>
      </c>
      <c r="N11" s="155">
        <v>3.81</v>
      </c>
      <c r="O11" s="160">
        <f>L11</f>
        <v>4.5704451827242529</v>
      </c>
      <c r="P11" s="95" t="s">
        <v>183</v>
      </c>
      <c r="Q11" s="146">
        <f t="shared" si="3"/>
        <v>0</v>
      </c>
      <c r="R11" s="130" t="s">
        <v>345</v>
      </c>
      <c r="S11" s="96" t="s">
        <v>242</v>
      </c>
      <c r="T11" s="96" t="s">
        <v>285</v>
      </c>
      <c r="U11" s="96"/>
      <c r="V11" s="98" t="s">
        <v>299</v>
      </c>
    </row>
    <row r="12" spans="1:22" ht="23" customHeight="1">
      <c r="A12" s="249"/>
      <c r="B12" s="94" t="s">
        <v>305</v>
      </c>
      <c r="C12" s="131" t="s">
        <v>167</v>
      </c>
      <c r="D12" s="132">
        <v>166473</v>
      </c>
      <c r="E12" s="95" t="s">
        <v>306</v>
      </c>
      <c r="F12" s="129">
        <f t="shared" si="0"/>
        <v>94.475716337276893</v>
      </c>
      <c r="G12" s="129">
        <f t="shared" si="1"/>
        <v>100.59321014839638</v>
      </c>
      <c r="H12" s="129">
        <v>83.827675123663653</v>
      </c>
      <c r="I12" s="129">
        <f t="shared" si="2"/>
        <v>100.59321014839638</v>
      </c>
      <c r="J12" s="150">
        <v>0.2</v>
      </c>
      <c r="K12" s="129">
        <v>78.729763614397413</v>
      </c>
      <c r="L12" s="129">
        <f t="shared" si="4"/>
        <v>94.475716337276893</v>
      </c>
      <c r="M12" s="150">
        <v>0.2</v>
      </c>
      <c r="N12" s="155">
        <v>78.73</v>
      </c>
      <c r="O12" s="155">
        <f t="shared" ref="O12:O70" si="5">N12+(N12*M12)</f>
        <v>94.475999999999999</v>
      </c>
      <c r="P12" s="95" t="s">
        <v>306</v>
      </c>
      <c r="Q12" s="146">
        <f t="shared" si="3"/>
        <v>3.0024934883111361E-6</v>
      </c>
      <c r="R12" s="130"/>
      <c r="S12" s="96" t="s">
        <v>242</v>
      </c>
      <c r="T12" s="96" t="s">
        <v>285</v>
      </c>
      <c r="U12" s="96"/>
      <c r="V12" s="98"/>
    </row>
    <row r="13" spans="1:22" ht="23" customHeight="1">
      <c r="A13" s="249"/>
      <c r="B13" s="94" t="s">
        <v>77</v>
      </c>
      <c r="C13" s="131" t="s">
        <v>166</v>
      </c>
      <c r="D13" s="132">
        <v>390028</v>
      </c>
      <c r="E13" s="95" t="s">
        <v>182</v>
      </c>
      <c r="F13" s="129">
        <f t="shared" si="0"/>
        <v>3.5135294117647056</v>
      </c>
      <c r="G13" s="129">
        <f t="shared" si="1"/>
        <v>3.2963294117647055</v>
      </c>
      <c r="H13" s="129">
        <v>2.746941176470588</v>
      </c>
      <c r="I13" s="129">
        <f t="shared" si="2"/>
        <v>3.2963294117647055</v>
      </c>
      <c r="J13" s="150">
        <v>0.2</v>
      </c>
      <c r="K13" s="129">
        <v>2.927941176470588</v>
      </c>
      <c r="L13" s="129">
        <f t="shared" si="4"/>
        <v>3.5135294117647056</v>
      </c>
      <c r="M13" s="150">
        <v>0.2</v>
      </c>
      <c r="N13" s="155">
        <v>2.93</v>
      </c>
      <c r="O13" s="160">
        <f t="shared" ref="O13:O18" si="6">L13</f>
        <v>3.5135294117647056</v>
      </c>
      <c r="P13" s="95" t="s">
        <v>182</v>
      </c>
      <c r="Q13" s="146">
        <f t="shared" si="3"/>
        <v>0</v>
      </c>
      <c r="R13" s="130"/>
      <c r="S13" s="96" t="s">
        <v>244</v>
      </c>
      <c r="T13" s="96" t="s">
        <v>285</v>
      </c>
      <c r="U13" s="96"/>
      <c r="V13" s="98"/>
    </row>
    <row r="14" spans="1:22" ht="23" customHeight="1">
      <c r="A14" s="249"/>
      <c r="B14" s="94" t="s">
        <v>264</v>
      </c>
      <c r="C14" s="131" t="s">
        <v>265</v>
      </c>
      <c r="D14" s="132">
        <v>160676</v>
      </c>
      <c r="E14" s="95" t="s">
        <v>182</v>
      </c>
      <c r="F14" s="129">
        <f t="shared" si="0"/>
        <v>4.2164444444444449</v>
      </c>
      <c r="G14" s="129">
        <f t="shared" si="1"/>
        <v>4.2992808585365863</v>
      </c>
      <c r="H14" s="129">
        <v>3.5827340487804884</v>
      </c>
      <c r="I14" s="129">
        <f t="shared" si="2"/>
        <v>4.2992808585365863</v>
      </c>
      <c r="J14" s="150">
        <v>0.2</v>
      </c>
      <c r="K14" s="129">
        <v>3.5137037037037042</v>
      </c>
      <c r="L14" s="129">
        <f t="shared" si="4"/>
        <v>4.2164444444444449</v>
      </c>
      <c r="M14" s="150">
        <v>0.2</v>
      </c>
      <c r="N14" s="155">
        <v>3.5099993538886327</v>
      </c>
      <c r="O14" s="160">
        <f t="shared" si="6"/>
        <v>4.2164444444444449</v>
      </c>
      <c r="P14" s="95" t="s">
        <v>182</v>
      </c>
      <c r="Q14" s="146">
        <f t="shared" si="3"/>
        <v>0</v>
      </c>
      <c r="R14" s="130"/>
      <c r="S14" s="96" t="s">
        <v>244</v>
      </c>
      <c r="T14" s="96" t="s">
        <v>285</v>
      </c>
      <c r="U14" s="96"/>
      <c r="V14" s="98"/>
    </row>
    <row r="15" spans="1:22" ht="23" customHeight="1">
      <c r="A15" s="249"/>
      <c r="B15" s="94" t="s">
        <v>78</v>
      </c>
      <c r="C15" s="131" t="s">
        <v>167</v>
      </c>
      <c r="D15" s="132">
        <v>393692</v>
      </c>
      <c r="E15" s="95" t="s">
        <v>181</v>
      </c>
      <c r="F15" s="129">
        <f t="shared" si="0"/>
        <v>29.430778061337122</v>
      </c>
      <c r="G15" s="129">
        <f t="shared" si="1"/>
        <v>31.331924445661098</v>
      </c>
      <c r="H15" s="129">
        <v>26.109937038050916</v>
      </c>
      <c r="I15" s="129">
        <f t="shared" si="2"/>
        <v>31.331924445661098</v>
      </c>
      <c r="J15" s="150">
        <v>0.2</v>
      </c>
      <c r="K15" s="129">
        <v>24.525648384447603</v>
      </c>
      <c r="L15" s="129">
        <f t="shared" si="4"/>
        <v>29.430778061337122</v>
      </c>
      <c r="M15" s="150">
        <v>0.2</v>
      </c>
      <c r="N15" s="155">
        <v>24.53</v>
      </c>
      <c r="O15" s="160">
        <f t="shared" si="6"/>
        <v>29.430778061337122</v>
      </c>
      <c r="P15" s="95" t="s">
        <v>181</v>
      </c>
      <c r="Q15" s="146">
        <f t="shared" si="3"/>
        <v>0</v>
      </c>
      <c r="R15" s="130"/>
      <c r="S15" s="96" t="s">
        <v>245</v>
      </c>
      <c r="T15" s="96" t="s">
        <v>286</v>
      </c>
      <c r="U15" s="96"/>
      <c r="V15" s="98"/>
    </row>
    <row r="16" spans="1:22" ht="23" customHeight="1">
      <c r="A16" s="249"/>
      <c r="B16" s="94" t="s">
        <v>74</v>
      </c>
      <c r="C16" s="131" t="s">
        <v>164</v>
      </c>
      <c r="D16" s="132">
        <v>117796</v>
      </c>
      <c r="E16" s="95" t="s">
        <v>184</v>
      </c>
      <c r="F16" s="129">
        <f t="shared" si="0"/>
        <v>4.9427521821631881</v>
      </c>
      <c r="G16" s="129">
        <f t="shared" si="1"/>
        <v>4.9427521821631881</v>
      </c>
      <c r="H16" s="129">
        <v>4.1189601518026571</v>
      </c>
      <c r="I16" s="129">
        <f t="shared" si="2"/>
        <v>4.9427521821631881</v>
      </c>
      <c r="J16" s="150">
        <v>0.2</v>
      </c>
      <c r="K16" s="129">
        <v>4.1196600940516461</v>
      </c>
      <c r="L16" s="129">
        <f>I16</f>
        <v>4.9427521821631881</v>
      </c>
      <c r="M16" s="150">
        <v>0.2</v>
      </c>
      <c r="N16" s="155">
        <v>4.12</v>
      </c>
      <c r="O16" s="160">
        <f t="shared" si="6"/>
        <v>4.9427521821631881</v>
      </c>
      <c r="P16" s="95" t="s">
        <v>184</v>
      </c>
      <c r="Q16" s="146">
        <f t="shared" si="3"/>
        <v>0</v>
      </c>
      <c r="R16" s="130" t="s">
        <v>344</v>
      </c>
      <c r="S16" s="96" t="s">
        <v>243</v>
      </c>
      <c r="T16" s="96" t="s">
        <v>281</v>
      </c>
      <c r="U16" s="96"/>
      <c r="V16" s="98" t="s">
        <v>293</v>
      </c>
    </row>
    <row r="17" spans="1:22" ht="23" customHeight="1">
      <c r="A17" s="249"/>
      <c r="B17" s="94" t="s">
        <v>121</v>
      </c>
      <c r="C17" s="131" t="s">
        <v>167</v>
      </c>
      <c r="D17" s="132">
        <v>195485</v>
      </c>
      <c r="E17" s="95" t="s">
        <v>181</v>
      </c>
      <c r="F17" s="129">
        <f t="shared" si="0"/>
        <v>29.697466197846808</v>
      </c>
      <c r="G17" s="129">
        <f t="shared" si="1"/>
        <v>31.625894950520173</v>
      </c>
      <c r="H17" s="129">
        <v>26.354912458766812</v>
      </c>
      <c r="I17" s="129">
        <f t="shared" si="2"/>
        <v>31.625894950520173</v>
      </c>
      <c r="J17" s="150">
        <v>0.2</v>
      </c>
      <c r="K17" s="129">
        <v>24.747888498205675</v>
      </c>
      <c r="L17" s="129">
        <f t="shared" si="4"/>
        <v>29.697466197846808</v>
      </c>
      <c r="M17" s="150">
        <v>0.2</v>
      </c>
      <c r="N17" s="155">
        <v>24.75</v>
      </c>
      <c r="O17" s="160">
        <f t="shared" si="6"/>
        <v>29.697466197846808</v>
      </c>
      <c r="P17" s="95" t="s">
        <v>181</v>
      </c>
      <c r="Q17" s="146">
        <f t="shared" si="3"/>
        <v>0</v>
      </c>
      <c r="R17" s="130" t="s">
        <v>344</v>
      </c>
      <c r="S17" s="96" t="s">
        <v>245</v>
      </c>
      <c r="T17" s="96" t="s">
        <v>281</v>
      </c>
      <c r="U17" s="96"/>
      <c r="V17" s="98"/>
    </row>
    <row r="18" spans="1:22" ht="23" customHeight="1">
      <c r="A18" s="249"/>
      <c r="B18" s="94" t="s">
        <v>149</v>
      </c>
      <c r="C18" s="131" t="s">
        <v>166</v>
      </c>
      <c r="D18" s="132">
        <v>395053</v>
      </c>
      <c r="E18" s="95" t="s">
        <v>181</v>
      </c>
      <c r="F18" s="129">
        <f t="shared" si="0"/>
        <v>10.299558245083206</v>
      </c>
      <c r="G18" s="129">
        <f t="shared" si="1"/>
        <v>10.299558245083206</v>
      </c>
      <c r="H18" s="129">
        <v>8.5829652042360056</v>
      </c>
      <c r="I18" s="129">
        <f t="shared" si="2"/>
        <v>10.299558245083206</v>
      </c>
      <c r="J18" s="150">
        <v>0.2</v>
      </c>
      <c r="K18" s="129">
        <v>8.5929803328290451</v>
      </c>
      <c r="L18" s="129">
        <f>I18</f>
        <v>10.299558245083206</v>
      </c>
      <c r="M18" s="150">
        <v>0.2</v>
      </c>
      <c r="N18" s="155">
        <v>8.59</v>
      </c>
      <c r="O18" s="160">
        <f t="shared" si="6"/>
        <v>10.299558245083206</v>
      </c>
      <c r="P18" s="95" t="s">
        <v>181</v>
      </c>
      <c r="Q18" s="146">
        <f t="shared" si="3"/>
        <v>0</v>
      </c>
      <c r="R18" s="130" t="s">
        <v>345</v>
      </c>
      <c r="S18" s="96" t="s">
        <v>243</v>
      </c>
      <c r="T18" s="96" t="s">
        <v>281</v>
      </c>
      <c r="U18" s="96"/>
      <c r="V18" s="98" t="s">
        <v>300</v>
      </c>
    </row>
    <row r="19" spans="1:22" ht="23" customHeight="1" thickBot="1">
      <c r="A19" s="250"/>
      <c r="B19" s="99" t="s">
        <v>118</v>
      </c>
      <c r="C19" s="133" t="s">
        <v>164</v>
      </c>
      <c r="D19" s="134">
        <v>160502</v>
      </c>
      <c r="E19" s="100" t="s">
        <v>181</v>
      </c>
      <c r="F19" s="129">
        <f t="shared" si="0"/>
        <v>39.781697406250316</v>
      </c>
      <c r="G19" s="129">
        <f t="shared" si="1"/>
        <v>39.779999999999994</v>
      </c>
      <c r="H19" s="129">
        <v>33.15</v>
      </c>
      <c r="I19" s="129">
        <f t="shared" si="2"/>
        <v>39.779999999999994</v>
      </c>
      <c r="J19" s="150">
        <v>0.2</v>
      </c>
      <c r="K19" s="129">
        <v>33.151414505208599</v>
      </c>
      <c r="L19" s="129">
        <f t="shared" si="4"/>
        <v>39.781697406250316</v>
      </c>
      <c r="M19" s="150">
        <v>0.2</v>
      </c>
      <c r="N19" s="155">
        <v>33.15</v>
      </c>
      <c r="O19" s="155">
        <f t="shared" si="5"/>
        <v>39.78</v>
      </c>
      <c r="P19" s="100" t="s">
        <v>181</v>
      </c>
      <c r="Q19" s="146">
        <f t="shared" si="3"/>
        <v>-4.2668019742378737E-5</v>
      </c>
      <c r="R19" s="135"/>
      <c r="S19" s="101" t="s">
        <v>242</v>
      </c>
      <c r="T19" s="101" t="s">
        <v>281</v>
      </c>
      <c r="U19" s="101"/>
      <c r="V19" s="103" t="s">
        <v>294</v>
      </c>
    </row>
    <row r="20" spans="1:22" ht="23" customHeight="1">
      <c r="A20" s="248" t="s">
        <v>8</v>
      </c>
      <c r="B20" s="87" t="s">
        <v>79</v>
      </c>
      <c r="C20" s="136" t="s">
        <v>168</v>
      </c>
      <c r="D20" s="137">
        <v>390009</v>
      </c>
      <c r="E20" s="88" t="s">
        <v>183</v>
      </c>
      <c r="F20" s="129">
        <f t="shared" si="0"/>
        <v>4.3559999999999999</v>
      </c>
      <c r="G20" s="129">
        <f t="shared" si="1"/>
        <v>4.3570865552506861</v>
      </c>
      <c r="H20" s="129">
        <v>3.6309054627089052</v>
      </c>
      <c r="I20" s="129">
        <f t="shared" si="2"/>
        <v>4.3570865552506861</v>
      </c>
      <c r="J20" s="150">
        <v>0.2</v>
      </c>
      <c r="K20" s="129">
        <v>3.63</v>
      </c>
      <c r="L20" s="129">
        <f t="shared" si="4"/>
        <v>4.3559999999999999</v>
      </c>
      <c r="M20" s="150">
        <v>0.2</v>
      </c>
      <c r="N20" s="155">
        <v>3.63</v>
      </c>
      <c r="O20" s="155">
        <f t="shared" si="5"/>
        <v>4.3559999999999999</v>
      </c>
      <c r="P20" s="88" t="s">
        <v>183</v>
      </c>
      <c r="Q20" s="146">
        <f t="shared" si="3"/>
        <v>0</v>
      </c>
      <c r="R20" s="138"/>
      <c r="S20" s="91" t="s">
        <v>246</v>
      </c>
      <c r="T20" s="91" t="s">
        <v>282</v>
      </c>
      <c r="U20" s="91"/>
      <c r="V20" s="93"/>
    </row>
    <row r="21" spans="1:22" ht="23" customHeight="1">
      <c r="A21" s="249"/>
      <c r="B21" s="94" t="s">
        <v>80</v>
      </c>
      <c r="C21" s="131" t="s">
        <v>168</v>
      </c>
      <c r="D21" s="132">
        <v>390010</v>
      </c>
      <c r="E21" s="95" t="s">
        <v>181</v>
      </c>
      <c r="F21" s="129">
        <f t="shared" si="0"/>
        <v>14.789342970726416</v>
      </c>
      <c r="G21" s="129">
        <f t="shared" si="1"/>
        <v>14.789342970726416</v>
      </c>
      <c r="H21" s="129">
        <v>12.324452475605348</v>
      </c>
      <c r="I21" s="129">
        <f t="shared" si="2"/>
        <v>14.789342970726416</v>
      </c>
      <c r="J21" s="150">
        <v>0.2</v>
      </c>
      <c r="K21" s="129">
        <v>12.32</v>
      </c>
      <c r="L21" s="129">
        <f>I21</f>
        <v>14.789342970726416</v>
      </c>
      <c r="M21" s="150">
        <v>0.2</v>
      </c>
      <c r="N21" s="155">
        <v>12.32</v>
      </c>
      <c r="O21" s="160">
        <f>L21</f>
        <v>14.789342970726416</v>
      </c>
      <c r="P21" s="95" t="s">
        <v>181</v>
      </c>
      <c r="Q21" s="146">
        <f t="shared" si="3"/>
        <v>0</v>
      </c>
      <c r="R21" s="139"/>
      <c r="S21" s="96" t="s">
        <v>246</v>
      </c>
      <c r="T21" s="96" t="s">
        <v>282</v>
      </c>
      <c r="U21" s="96"/>
      <c r="V21" s="98"/>
    </row>
    <row r="22" spans="1:22" ht="23" customHeight="1">
      <c r="A22" s="249"/>
      <c r="B22" s="94" t="s">
        <v>97</v>
      </c>
      <c r="C22" s="131" t="s">
        <v>166</v>
      </c>
      <c r="D22" s="132">
        <v>395142</v>
      </c>
      <c r="E22" s="95" t="s">
        <v>185</v>
      </c>
      <c r="F22" s="129">
        <f t="shared" si="0"/>
        <v>3.273826771653543</v>
      </c>
      <c r="G22" s="129">
        <f t="shared" si="1"/>
        <v>2.9279999999999999</v>
      </c>
      <c r="H22" s="129">
        <v>2.44</v>
      </c>
      <c r="I22" s="129">
        <f t="shared" si="2"/>
        <v>2.9279999999999999</v>
      </c>
      <c r="J22" s="150">
        <v>0.2</v>
      </c>
      <c r="K22" s="129">
        <v>2.7281889763779525</v>
      </c>
      <c r="L22" s="129">
        <f t="shared" si="4"/>
        <v>3.273826771653543</v>
      </c>
      <c r="M22" s="150">
        <v>0.2</v>
      </c>
      <c r="N22" s="155">
        <v>2.4800704225352113</v>
      </c>
      <c r="O22" s="155">
        <f t="shared" si="5"/>
        <v>2.9760845070422537</v>
      </c>
      <c r="P22" s="95" t="s">
        <v>185</v>
      </c>
      <c r="Q22" s="146">
        <f t="shared" si="3"/>
        <v>-9.0946248955287801E-2</v>
      </c>
      <c r="R22" s="139"/>
      <c r="S22" s="96" t="s">
        <v>244</v>
      </c>
      <c r="T22" s="96" t="s">
        <v>282</v>
      </c>
      <c r="U22" s="96"/>
      <c r="V22" s="98"/>
    </row>
    <row r="23" spans="1:22" ht="23" customHeight="1">
      <c r="A23" s="249"/>
      <c r="B23" s="94" t="s">
        <v>124</v>
      </c>
      <c r="C23" s="131" t="s">
        <v>167</v>
      </c>
      <c r="D23" s="132">
        <v>139083</v>
      </c>
      <c r="E23" s="95" t="s">
        <v>181</v>
      </c>
      <c r="F23" s="129">
        <f t="shared" si="0"/>
        <v>30.162590603435085</v>
      </c>
      <c r="G23" s="129">
        <f t="shared" si="1"/>
        <v>32.114697805289815</v>
      </c>
      <c r="H23" s="129">
        <v>26.762248171074848</v>
      </c>
      <c r="I23" s="129">
        <f t="shared" si="2"/>
        <v>32.114697805289815</v>
      </c>
      <c r="J23" s="150">
        <v>0.2</v>
      </c>
      <c r="K23" s="129">
        <v>25.13549216952924</v>
      </c>
      <c r="L23" s="129">
        <f t="shared" si="4"/>
        <v>30.162590603435085</v>
      </c>
      <c r="M23" s="150">
        <v>0.2</v>
      </c>
      <c r="N23" s="155">
        <v>25.14</v>
      </c>
      <c r="O23" s="160">
        <f>L23</f>
        <v>30.162590603435085</v>
      </c>
      <c r="P23" s="95" t="s">
        <v>181</v>
      </c>
      <c r="Q23" s="146">
        <f t="shared" si="3"/>
        <v>0</v>
      </c>
      <c r="R23" s="139"/>
      <c r="S23" s="96" t="s">
        <v>244</v>
      </c>
      <c r="T23" s="96" t="s">
        <v>282</v>
      </c>
      <c r="U23" s="96"/>
      <c r="V23" s="98"/>
    </row>
    <row r="24" spans="1:22" ht="23" customHeight="1" thickBot="1">
      <c r="A24" s="250"/>
      <c r="B24" s="104" t="s">
        <v>122</v>
      </c>
      <c r="C24" s="140" t="s">
        <v>167</v>
      </c>
      <c r="D24" s="141">
        <v>393721</v>
      </c>
      <c r="E24" s="105" t="s">
        <v>185</v>
      </c>
      <c r="F24" s="129">
        <f t="shared" si="0"/>
        <v>4.6880446119516472</v>
      </c>
      <c r="G24" s="129">
        <f t="shared" si="1"/>
        <v>4.994970459873759</v>
      </c>
      <c r="H24" s="129">
        <v>4.1624753832281325</v>
      </c>
      <c r="I24" s="129">
        <f t="shared" si="2"/>
        <v>4.994970459873759</v>
      </c>
      <c r="J24" s="150">
        <v>0.2</v>
      </c>
      <c r="K24" s="129">
        <v>3.9067038432930392</v>
      </c>
      <c r="L24" s="129">
        <f t="shared" si="4"/>
        <v>4.6880446119516472</v>
      </c>
      <c r="M24" s="150">
        <v>0.2</v>
      </c>
      <c r="N24" s="155">
        <v>3.91</v>
      </c>
      <c r="O24" s="160">
        <f>L24</f>
        <v>4.6880446119516472</v>
      </c>
      <c r="P24" s="105" t="s">
        <v>185</v>
      </c>
      <c r="Q24" s="146">
        <f t="shared" si="3"/>
        <v>0</v>
      </c>
      <c r="R24" s="142"/>
      <c r="S24" s="106" t="s">
        <v>246</v>
      </c>
      <c r="T24" s="106" t="s">
        <v>282</v>
      </c>
      <c r="U24" s="106"/>
      <c r="V24" s="108"/>
    </row>
    <row r="25" spans="1:22" ht="23" customHeight="1">
      <c r="A25" s="248" t="s">
        <v>49</v>
      </c>
      <c r="B25" s="109" t="s">
        <v>113</v>
      </c>
      <c r="C25" s="127" t="s">
        <v>169</v>
      </c>
      <c r="D25" s="128">
        <v>135640</v>
      </c>
      <c r="E25" s="110" t="s">
        <v>186</v>
      </c>
      <c r="F25" s="129">
        <f t="shared" si="0"/>
        <v>53.009918227380645</v>
      </c>
      <c r="G25" s="129">
        <f t="shared" si="1"/>
        <v>55.795786508040266</v>
      </c>
      <c r="H25" s="129">
        <v>46.496488756700224</v>
      </c>
      <c r="I25" s="129">
        <f t="shared" si="2"/>
        <v>55.795786508040266</v>
      </c>
      <c r="J25" s="150">
        <v>0.2</v>
      </c>
      <c r="K25" s="129">
        <v>44.174931856150536</v>
      </c>
      <c r="L25" s="129">
        <f t="shared" si="4"/>
        <v>53.009918227380645</v>
      </c>
      <c r="M25" s="150">
        <v>0.2</v>
      </c>
      <c r="N25" s="155">
        <v>44.17</v>
      </c>
      <c r="O25" s="160">
        <f>L25</f>
        <v>53.009918227380645</v>
      </c>
      <c r="P25" s="110" t="s">
        <v>186</v>
      </c>
      <c r="Q25" s="146">
        <f t="shared" si="3"/>
        <v>0</v>
      </c>
      <c r="R25" s="143" t="s">
        <v>344</v>
      </c>
      <c r="S25" s="111" t="s">
        <v>291</v>
      </c>
      <c r="T25" s="111"/>
      <c r="U25" s="111"/>
      <c r="V25" s="113" t="s">
        <v>295</v>
      </c>
    </row>
    <row r="26" spans="1:22" ht="23" customHeight="1">
      <c r="A26" s="249"/>
      <c r="B26" s="94" t="s">
        <v>81</v>
      </c>
      <c r="C26" s="131" t="s">
        <v>169</v>
      </c>
      <c r="D26" s="132">
        <v>135629</v>
      </c>
      <c r="E26" s="95" t="s">
        <v>186</v>
      </c>
      <c r="F26" s="129">
        <f t="shared" si="0"/>
        <v>57.731938510228488</v>
      </c>
      <c r="G26" s="129">
        <f t="shared" si="1"/>
        <v>60.725999999999999</v>
      </c>
      <c r="H26" s="129">
        <v>50.605000000000004</v>
      </c>
      <c r="I26" s="129">
        <f t="shared" si="2"/>
        <v>60.725999999999999</v>
      </c>
      <c r="J26" s="150">
        <v>0.2</v>
      </c>
      <c r="K26" s="129">
        <v>48.109948758523743</v>
      </c>
      <c r="L26" s="129">
        <f t="shared" si="4"/>
        <v>57.731938510228488</v>
      </c>
      <c r="M26" s="150">
        <v>0.2</v>
      </c>
      <c r="N26" s="155">
        <v>48.11</v>
      </c>
      <c r="O26" s="155">
        <f t="shared" si="5"/>
        <v>57.731999999999999</v>
      </c>
      <c r="P26" s="95" t="s">
        <v>186</v>
      </c>
      <c r="Q26" s="146">
        <f t="shared" si="3"/>
        <v>1.0650910587403472E-6</v>
      </c>
      <c r="R26" s="139"/>
      <c r="S26" s="96" t="s">
        <v>292</v>
      </c>
      <c r="T26" s="96"/>
      <c r="U26" s="96"/>
      <c r="V26" s="98" t="s">
        <v>296</v>
      </c>
    </row>
    <row r="27" spans="1:22" ht="23" customHeight="1">
      <c r="A27" s="249"/>
      <c r="B27" s="94" t="s">
        <v>123</v>
      </c>
      <c r="C27" s="131" t="s">
        <v>168</v>
      </c>
      <c r="D27" s="132">
        <v>391004</v>
      </c>
      <c r="E27" s="95" t="s">
        <v>181</v>
      </c>
      <c r="F27" s="129">
        <f t="shared" si="0"/>
        <v>8.9695850467289695</v>
      </c>
      <c r="G27" s="129">
        <f t="shared" si="1"/>
        <v>8.9695850467289695</v>
      </c>
      <c r="H27" s="129">
        <v>7.4746542056074752</v>
      </c>
      <c r="I27" s="129">
        <f t="shared" si="2"/>
        <v>8.9695850467289695</v>
      </c>
      <c r="J27" s="150">
        <v>0.2</v>
      </c>
      <c r="K27" s="129">
        <v>7.469999999999998</v>
      </c>
      <c r="L27" s="129">
        <f>I27</f>
        <v>8.9695850467289695</v>
      </c>
      <c r="M27" s="150">
        <v>0.2</v>
      </c>
      <c r="N27" s="155">
        <v>7.47</v>
      </c>
      <c r="O27" s="160">
        <f>L27</f>
        <v>8.9695850467289695</v>
      </c>
      <c r="P27" s="95" t="s">
        <v>181</v>
      </c>
      <c r="Q27" s="146">
        <f t="shared" si="3"/>
        <v>0</v>
      </c>
      <c r="R27" s="139"/>
      <c r="S27" s="96" t="s">
        <v>291</v>
      </c>
      <c r="T27" s="96"/>
      <c r="U27" s="96"/>
      <c r="V27" s="98"/>
    </row>
    <row r="28" spans="1:22" ht="23" customHeight="1" thickBot="1">
      <c r="A28" s="250"/>
      <c r="B28" s="99" t="s">
        <v>120</v>
      </c>
      <c r="C28" s="133" t="s">
        <v>169</v>
      </c>
      <c r="D28" s="134">
        <v>158080</v>
      </c>
      <c r="E28" s="100" t="s">
        <v>186</v>
      </c>
      <c r="F28" s="129">
        <f t="shared" si="0"/>
        <v>81.03191249999999</v>
      </c>
      <c r="G28" s="129">
        <f>H28*(1+5.5%)</f>
        <v>85.294697866827804</v>
      </c>
      <c r="H28" s="129">
        <v>80.848054850073751</v>
      </c>
      <c r="I28" s="129">
        <f>H28*1.055</f>
        <v>85.294697866827804</v>
      </c>
      <c r="J28" s="150">
        <v>5.5E-2</v>
      </c>
      <c r="K28" s="129">
        <v>76.80749999999999</v>
      </c>
      <c r="L28" s="149">
        <f>K28*1.055</f>
        <v>81.03191249999999</v>
      </c>
      <c r="M28" s="150">
        <v>5.5E-2</v>
      </c>
      <c r="N28" s="155">
        <v>76.81</v>
      </c>
      <c r="O28" s="155">
        <f t="shared" si="5"/>
        <v>81.034549999999996</v>
      </c>
      <c r="P28" s="100" t="s">
        <v>186</v>
      </c>
      <c r="Q28" s="146">
        <f t="shared" si="3"/>
        <v>3.2548904729427973E-5</v>
      </c>
      <c r="R28" s="135"/>
      <c r="S28" s="101" t="s">
        <v>292</v>
      </c>
      <c r="T28" s="101"/>
      <c r="U28" s="101"/>
      <c r="V28" s="103" t="s">
        <v>296</v>
      </c>
    </row>
    <row r="29" spans="1:22" ht="23" customHeight="1">
      <c r="A29" s="248" t="s">
        <v>4</v>
      </c>
      <c r="B29" s="87" t="s">
        <v>98</v>
      </c>
      <c r="C29" s="136" t="s">
        <v>170</v>
      </c>
      <c r="D29" s="137">
        <v>105922</v>
      </c>
      <c r="E29" s="88" t="s">
        <v>187</v>
      </c>
      <c r="F29" s="129">
        <f t="shared" si="0"/>
        <v>10.920354747999133</v>
      </c>
      <c r="G29" s="129">
        <f t="shared" si="1"/>
        <v>10.891791044776117</v>
      </c>
      <c r="H29" s="129">
        <v>9.0764925373134311</v>
      </c>
      <c r="I29" s="129">
        <f t="shared" si="2"/>
        <v>10.891791044776117</v>
      </c>
      <c r="J29" s="150">
        <v>0.2</v>
      </c>
      <c r="K29" s="129">
        <v>9.1002956233326113</v>
      </c>
      <c r="L29" s="129">
        <f t="shared" ref="L29:L46" si="7">K29*1.2</f>
        <v>10.920354747999133</v>
      </c>
      <c r="M29" s="150">
        <v>0.2</v>
      </c>
      <c r="N29" s="155">
        <v>9.1</v>
      </c>
      <c r="O29" s="155">
        <f t="shared" si="5"/>
        <v>10.92</v>
      </c>
      <c r="P29" s="88" t="s">
        <v>187</v>
      </c>
      <c r="Q29" s="146">
        <f t="shared" si="3"/>
        <v>-3.248502519550446E-5</v>
      </c>
      <c r="R29" s="138"/>
      <c r="S29" s="91"/>
      <c r="T29" s="91" t="s">
        <v>283</v>
      </c>
      <c r="U29" s="91"/>
      <c r="V29" s="93"/>
    </row>
    <row r="30" spans="1:22" ht="23" customHeight="1">
      <c r="A30" s="249"/>
      <c r="B30" s="94" t="s">
        <v>99</v>
      </c>
      <c r="C30" s="131" t="s">
        <v>170</v>
      </c>
      <c r="D30" s="132">
        <v>105923</v>
      </c>
      <c r="E30" s="95" t="s">
        <v>187</v>
      </c>
      <c r="F30" s="129">
        <f t="shared" si="0"/>
        <v>10.920354747999133</v>
      </c>
      <c r="G30" s="129">
        <f t="shared" si="1"/>
        <v>10.891791044776117</v>
      </c>
      <c r="H30" s="129">
        <v>9.0764925373134311</v>
      </c>
      <c r="I30" s="129">
        <f t="shared" si="2"/>
        <v>10.891791044776117</v>
      </c>
      <c r="J30" s="150">
        <v>0.2</v>
      </c>
      <c r="K30" s="129">
        <v>9.1002956233326113</v>
      </c>
      <c r="L30" s="129">
        <f t="shared" si="7"/>
        <v>10.920354747999133</v>
      </c>
      <c r="M30" s="150">
        <v>0.2</v>
      </c>
      <c r="N30" s="155">
        <v>9.1</v>
      </c>
      <c r="O30" s="155">
        <f t="shared" si="5"/>
        <v>10.92</v>
      </c>
      <c r="P30" s="95" t="s">
        <v>187</v>
      </c>
      <c r="Q30" s="146">
        <f t="shared" si="3"/>
        <v>-3.248502519550446E-5</v>
      </c>
      <c r="R30" s="139"/>
      <c r="S30" s="96"/>
      <c r="T30" s="96" t="s">
        <v>283</v>
      </c>
      <c r="U30" s="96"/>
      <c r="V30" s="98"/>
    </row>
    <row r="31" spans="1:22" ht="23" customHeight="1">
      <c r="A31" s="249"/>
      <c r="B31" s="94" t="s">
        <v>100</v>
      </c>
      <c r="C31" s="131" t="s">
        <v>170</v>
      </c>
      <c r="D31" s="132">
        <v>105924</v>
      </c>
      <c r="E31" s="95" t="s">
        <v>187</v>
      </c>
      <c r="F31" s="129">
        <f t="shared" si="0"/>
        <v>10.920354747999133</v>
      </c>
      <c r="G31" s="129">
        <f t="shared" si="1"/>
        <v>10.891791044776117</v>
      </c>
      <c r="H31" s="129">
        <v>9.0764925373134311</v>
      </c>
      <c r="I31" s="129">
        <f t="shared" si="2"/>
        <v>10.891791044776117</v>
      </c>
      <c r="J31" s="150">
        <v>0.2</v>
      </c>
      <c r="K31" s="129">
        <v>9.1002956233326113</v>
      </c>
      <c r="L31" s="129">
        <f t="shared" si="7"/>
        <v>10.920354747999133</v>
      </c>
      <c r="M31" s="150">
        <v>0.2</v>
      </c>
      <c r="N31" s="155">
        <v>9.1</v>
      </c>
      <c r="O31" s="155">
        <f t="shared" si="5"/>
        <v>10.92</v>
      </c>
      <c r="P31" s="95" t="s">
        <v>187</v>
      </c>
      <c r="Q31" s="146">
        <f t="shared" si="3"/>
        <v>-3.248502519550446E-5</v>
      </c>
      <c r="R31" s="139"/>
      <c r="S31" s="96"/>
      <c r="T31" s="96" t="s">
        <v>283</v>
      </c>
      <c r="U31" s="96"/>
      <c r="V31" s="98"/>
    </row>
    <row r="32" spans="1:22" ht="23" customHeight="1">
      <c r="A32" s="249"/>
      <c r="B32" s="94" t="s">
        <v>101</v>
      </c>
      <c r="C32" s="131" t="s">
        <v>170</v>
      </c>
      <c r="D32" s="132">
        <v>105925</v>
      </c>
      <c r="E32" s="95" t="s">
        <v>187</v>
      </c>
      <c r="F32" s="129">
        <f t="shared" si="0"/>
        <v>10.920354747999133</v>
      </c>
      <c r="G32" s="129">
        <f t="shared" si="1"/>
        <v>10.891791044776117</v>
      </c>
      <c r="H32" s="129">
        <v>9.0764925373134311</v>
      </c>
      <c r="I32" s="129">
        <f t="shared" si="2"/>
        <v>10.891791044776117</v>
      </c>
      <c r="J32" s="150">
        <v>0.2</v>
      </c>
      <c r="K32" s="129">
        <v>9.1002956233326113</v>
      </c>
      <c r="L32" s="129">
        <f t="shared" si="7"/>
        <v>10.920354747999133</v>
      </c>
      <c r="M32" s="150">
        <v>0.2</v>
      </c>
      <c r="N32" s="155">
        <v>9.1</v>
      </c>
      <c r="O32" s="155">
        <f t="shared" si="5"/>
        <v>10.92</v>
      </c>
      <c r="P32" s="95" t="s">
        <v>187</v>
      </c>
      <c r="Q32" s="146">
        <f t="shared" si="3"/>
        <v>-3.248502519550446E-5</v>
      </c>
      <c r="R32" s="139"/>
      <c r="S32" s="96"/>
      <c r="T32" s="96" t="s">
        <v>283</v>
      </c>
      <c r="U32" s="96"/>
      <c r="V32" s="98"/>
    </row>
    <row r="33" spans="1:22" ht="23" customHeight="1">
      <c r="A33" s="249"/>
      <c r="B33" s="94" t="s">
        <v>102</v>
      </c>
      <c r="C33" s="131" t="s">
        <v>171</v>
      </c>
      <c r="D33" s="132">
        <v>393000</v>
      </c>
      <c r="E33" s="95" t="s">
        <v>188</v>
      </c>
      <c r="F33" s="129">
        <f t="shared" si="0"/>
        <v>6.371999999999999</v>
      </c>
      <c r="G33" s="129">
        <f t="shared" si="1"/>
        <v>6.370961876832844</v>
      </c>
      <c r="H33" s="129">
        <v>5.3091348973607033</v>
      </c>
      <c r="I33" s="129">
        <f t="shared" si="2"/>
        <v>6.370961876832844</v>
      </c>
      <c r="J33" s="150">
        <v>0.2</v>
      </c>
      <c r="K33" s="129">
        <v>5.31</v>
      </c>
      <c r="L33" s="129">
        <f t="shared" si="7"/>
        <v>6.371999999999999</v>
      </c>
      <c r="M33" s="150">
        <v>0.2</v>
      </c>
      <c r="N33" s="155">
        <v>5.31</v>
      </c>
      <c r="O33" s="155">
        <f t="shared" si="5"/>
        <v>6.3719999999999999</v>
      </c>
      <c r="P33" s="95" t="s">
        <v>188</v>
      </c>
      <c r="Q33" s="146">
        <f t="shared" si="3"/>
        <v>1.3938769926241767E-16</v>
      </c>
      <c r="R33" s="139"/>
      <c r="S33" s="96"/>
      <c r="T33" s="96" t="s">
        <v>283</v>
      </c>
      <c r="U33" s="96"/>
      <c r="V33" s="98"/>
    </row>
    <row r="34" spans="1:22" ht="23" customHeight="1">
      <c r="A34" s="249"/>
      <c r="B34" s="94" t="s">
        <v>103</v>
      </c>
      <c r="C34" s="131" t="s">
        <v>171</v>
      </c>
      <c r="D34" s="132">
        <v>393001</v>
      </c>
      <c r="E34" s="95" t="s">
        <v>188</v>
      </c>
      <c r="F34" s="129">
        <f t="shared" si="0"/>
        <v>6.371999999999999</v>
      </c>
      <c r="G34" s="129">
        <f t="shared" si="1"/>
        <v>6.370961876832844</v>
      </c>
      <c r="H34" s="129">
        <v>5.3091348973607033</v>
      </c>
      <c r="I34" s="129">
        <f t="shared" si="2"/>
        <v>6.370961876832844</v>
      </c>
      <c r="J34" s="150">
        <v>0.2</v>
      </c>
      <c r="K34" s="129">
        <v>5.31</v>
      </c>
      <c r="L34" s="129">
        <f t="shared" si="7"/>
        <v>6.371999999999999</v>
      </c>
      <c r="M34" s="150">
        <v>0.2</v>
      </c>
      <c r="N34" s="155">
        <v>5.31</v>
      </c>
      <c r="O34" s="155">
        <f t="shared" si="5"/>
        <v>6.3719999999999999</v>
      </c>
      <c r="P34" s="95" t="s">
        <v>188</v>
      </c>
      <c r="Q34" s="146">
        <f t="shared" si="3"/>
        <v>1.3938769926241767E-16</v>
      </c>
      <c r="R34" s="139"/>
      <c r="S34" s="96"/>
      <c r="T34" s="96" t="s">
        <v>283</v>
      </c>
      <c r="U34" s="96"/>
      <c r="V34" s="98"/>
    </row>
    <row r="35" spans="1:22" ht="23" customHeight="1">
      <c r="A35" s="249"/>
      <c r="B35" s="94" t="s">
        <v>104</v>
      </c>
      <c r="C35" s="131" t="s">
        <v>171</v>
      </c>
      <c r="D35" s="132">
        <v>393002</v>
      </c>
      <c r="E35" s="95" t="s">
        <v>188</v>
      </c>
      <c r="F35" s="129">
        <f t="shared" si="0"/>
        <v>6.371999999999999</v>
      </c>
      <c r="G35" s="129">
        <f t="shared" si="1"/>
        <v>6.370961876832844</v>
      </c>
      <c r="H35" s="129">
        <v>5.3091348973607033</v>
      </c>
      <c r="I35" s="129">
        <f t="shared" si="2"/>
        <v>6.370961876832844</v>
      </c>
      <c r="J35" s="150">
        <v>0.2</v>
      </c>
      <c r="K35" s="129">
        <v>5.31</v>
      </c>
      <c r="L35" s="129">
        <f t="shared" si="7"/>
        <v>6.371999999999999</v>
      </c>
      <c r="M35" s="150">
        <v>0.2</v>
      </c>
      <c r="N35" s="155">
        <v>5.31</v>
      </c>
      <c r="O35" s="155">
        <f t="shared" si="5"/>
        <v>6.3719999999999999</v>
      </c>
      <c r="P35" s="95" t="s">
        <v>188</v>
      </c>
      <c r="Q35" s="146">
        <f t="shared" si="3"/>
        <v>1.3938769926241767E-16</v>
      </c>
      <c r="R35" s="139"/>
      <c r="S35" s="96"/>
      <c r="T35" s="96" t="s">
        <v>283</v>
      </c>
      <c r="U35" s="96"/>
      <c r="V35" s="98"/>
    </row>
    <row r="36" spans="1:22" ht="23" customHeight="1">
      <c r="A36" s="249"/>
      <c r="B36" s="94" t="s">
        <v>105</v>
      </c>
      <c r="C36" s="131" t="s">
        <v>171</v>
      </c>
      <c r="D36" s="132">
        <v>393003</v>
      </c>
      <c r="E36" s="95" t="s">
        <v>188</v>
      </c>
      <c r="F36" s="129">
        <f t="shared" si="0"/>
        <v>6.371999999999999</v>
      </c>
      <c r="G36" s="129">
        <f t="shared" si="1"/>
        <v>6.370961876832844</v>
      </c>
      <c r="H36" s="129">
        <v>5.3091348973607033</v>
      </c>
      <c r="I36" s="129">
        <f t="shared" si="2"/>
        <v>6.370961876832844</v>
      </c>
      <c r="J36" s="150">
        <v>0.2</v>
      </c>
      <c r="K36" s="129">
        <v>5.31</v>
      </c>
      <c r="L36" s="129">
        <f t="shared" si="7"/>
        <v>6.371999999999999</v>
      </c>
      <c r="M36" s="150">
        <v>0.2</v>
      </c>
      <c r="N36" s="155">
        <v>5.31</v>
      </c>
      <c r="O36" s="155">
        <f t="shared" si="5"/>
        <v>6.3719999999999999</v>
      </c>
      <c r="P36" s="95" t="s">
        <v>188</v>
      </c>
      <c r="Q36" s="146">
        <f t="shared" si="3"/>
        <v>1.3938769926241767E-16</v>
      </c>
      <c r="R36" s="139"/>
      <c r="S36" s="96"/>
      <c r="T36" s="96" t="s">
        <v>283</v>
      </c>
      <c r="U36" s="96"/>
      <c r="V36" s="98"/>
    </row>
    <row r="37" spans="1:22" ht="23" customHeight="1">
      <c r="A37" s="249"/>
      <c r="B37" s="94" t="s">
        <v>106</v>
      </c>
      <c r="C37" s="131" t="s">
        <v>171</v>
      </c>
      <c r="D37" s="132">
        <v>393004</v>
      </c>
      <c r="E37" s="95" t="s">
        <v>188</v>
      </c>
      <c r="F37" s="129">
        <f t="shared" si="0"/>
        <v>6.371999999999999</v>
      </c>
      <c r="G37" s="129">
        <f t="shared" si="1"/>
        <v>6.370961876832844</v>
      </c>
      <c r="H37" s="129">
        <v>5.3091348973607033</v>
      </c>
      <c r="I37" s="129">
        <f t="shared" si="2"/>
        <v>6.370961876832844</v>
      </c>
      <c r="J37" s="150">
        <v>0.2</v>
      </c>
      <c r="K37" s="129">
        <v>5.31</v>
      </c>
      <c r="L37" s="129">
        <f t="shared" si="7"/>
        <v>6.371999999999999</v>
      </c>
      <c r="M37" s="150">
        <v>0.2</v>
      </c>
      <c r="N37" s="155">
        <v>5.31</v>
      </c>
      <c r="O37" s="155">
        <f t="shared" si="5"/>
        <v>6.3719999999999999</v>
      </c>
      <c r="P37" s="95" t="s">
        <v>188</v>
      </c>
      <c r="Q37" s="146">
        <f t="shared" si="3"/>
        <v>1.3938769926241767E-16</v>
      </c>
      <c r="R37" s="139"/>
      <c r="S37" s="96"/>
      <c r="T37" s="96" t="s">
        <v>283</v>
      </c>
      <c r="U37" s="96"/>
      <c r="V37" s="98"/>
    </row>
    <row r="38" spans="1:22" ht="23" customHeight="1">
      <c r="A38" s="249"/>
      <c r="B38" s="94" t="s">
        <v>249</v>
      </c>
      <c r="C38" s="131" t="s">
        <v>170</v>
      </c>
      <c r="D38" s="132">
        <v>123576</v>
      </c>
      <c r="E38" s="95" t="s">
        <v>255</v>
      </c>
      <c r="F38" s="129">
        <f t="shared" si="0"/>
        <v>11.938191183154068</v>
      </c>
      <c r="G38" s="129">
        <f t="shared" si="1"/>
        <v>11.94</v>
      </c>
      <c r="H38" s="129">
        <v>9.9499999999999993</v>
      </c>
      <c r="I38" s="129">
        <f t="shared" si="2"/>
        <v>11.94</v>
      </c>
      <c r="J38" s="150">
        <v>0.2</v>
      </c>
      <c r="K38" s="129">
        <v>9.9484926526283903</v>
      </c>
      <c r="L38" s="129">
        <f t="shared" si="7"/>
        <v>11.938191183154068</v>
      </c>
      <c r="M38" s="150">
        <v>0.2</v>
      </c>
      <c r="N38" s="155">
        <v>9.9499999999999993</v>
      </c>
      <c r="O38" s="160">
        <f>L38</f>
        <v>11.938191183154068</v>
      </c>
      <c r="P38" s="95" t="s">
        <v>255</v>
      </c>
      <c r="Q38" s="146">
        <f t="shared" si="3"/>
        <v>0</v>
      </c>
      <c r="R38" s="139"/>
      <c r="S38" s="96"/>
      <c r="T38" s="96" t="s">
        <v>283</v>
      </c>
      <c r="U38" s="96"/>
      <c r="V38" s="98"/>
    </row>
    <row r="39" spans="1:22" ht="23" customHeight="1">
      <c r="A39" s="249"/>
      <c r="B39" s="94" t="s">
        <v>250</v>
      </c>
      <c r="C39" s="131" t="s">
        <v>167</v>
      </c>
      <c r="D39" s="132">
        <v>160358</v>
      </c>
      <c r="E39" s="95" t="s">
        <v>255</v>
      </c>
      <c r="F39" s="129">
        <f t="shared" si="0"/>
        <v>19.671769884045649</v>
      </c>
      <c r="G39" s="129">
        <f t="shared" si="1"/>
        <v>20.951461346633419</v>
      </c>
      <c r="H39" s="129">
        <v>17.459551122194515</v>
      </c>
      <c r="I39" s="129">
        <f t="shared" si="2"/>
        <v>20.951461346633419</v>
      </c>
      <c r="J39" s="150">
        <v>0.2</v>
      </c>
      <c r="K39" s="129">
        <v>16.39314157003804</v>
      </c>
      <c r="L39" s="129">
        <f t="shared" si="7"/>
        <v>19.671769884045649</v>
      </c>
      <c r="M39" s="150">
        <v>0.2</v>
      </c>
      <c r="N39" s="155">
        <v>16.39</v>
      </c>
      <c r="O39" s="160">
        <f>L39</f>
        <v>19.671769884045649</v>
      </c>
      <c r="P39" s="95" t="s">
        <v>255</v>
      </c>
      <c r="Q39" s="146">
        <f t="shared" si="3"/>
        <v>0</v>
      </c>
      <c r="R39" s="139"/>
      <c r="S39" s="96"/>
      <c r="T39" s="96" t="s">
        <v>283</v>
      </c>
      <c r="U39" s="96"/>
      <c r="V39" s="98"/>
    </row>
    <row r="40" spans="1:22" ht="23" customHeight="1">
      <c r="A40" s="249"/>
      <c r="B40" s="94" t="s">
        <v>251</v>
      </c>
      <c r="C40" s="131" t="s">
        <v>170</v>
      </c>
      <c r="D40" s="132">
        <v>130652</v>
      </c>
      <c r="E40" s="95" t="s">
        <v>255</v>
      </c>
      <c r="F40" s="129">
        <f t="shared" si="0"/>
        <v>9</v>
      </c>
      <c r="G40" s="129">
        <f t="shared" si="1"/>
        <v>9</v>
      </c>
      <c r="H40" s="129">
        <v>7.5</v>
      </c>
      <c r="I40" s="129">
        <f t="shared" si="2"/>
        <v>9</v>
      </c>
      <c r="J40" s="150">
        <v>0.2</v>
      </c>
      <c r="K40" s="129">
        <v>7.4956787661215261</v>
      </c>
      <c r="L40" s="129">
        <f>I40</f>
        <v>9</v>
      </c>
      <c r="M40" s="150">
        <v>0.2</v>
      </c>
      <c r="N40" s="155">
        <v>7.5</v>
      </c>
      <c r="O40" s="155">
        <f t="shared" si="5"/>
        <v>9</v>
      </c>
      <c r="P40" s="95" t="s">
        <v>255</v>
      </c>
      <c r="Q40" s="146">
        <f t="shared" si="3"/>
        <v>0</v>
      </c>
      <c r="R40" s="139"/>
      <c r="S40" s="96"/>
      <c r="T40" s="96" t="s">
        <v>283</v>
      </c>
      <c r="U40" s="96"/>
      <c r="V40" s="98"/>
    </row>
    <row r="41" spans="1:22" ht="23" customHeight="1">
      <c r="A41" s="249"/>
      <c r="B41" s="94" t="s">
        <v>252</v>
      </c>
      <c r="C41" s="131" t="s">
        <v>170</v>
      </c>
      <c r="D41" s="132">
        <v>106167</v>
      </c>
      <c r="E41" s="95" t="s">
        <v>255</v>
      </c>
      <c r="F41" s="129">
        <f t="shared" si="0"/>
        <v>8.4129702127659574</v>
      </c>
      <c r="G41" s="129">
        <f t="shared" si="1"/>
        <v>8.4129702127659574</v>
      </c>
      <c r="H41" s="129">
        <v>7.0108085106382987</v>
      </c>
      <c r="I41" s="129">
        <f t="shared" si="2"/>
        <v>8.4129702127659574</v>
      </c>
      <c r="J41" s="150">
        <v>0.2</v>
      </c>
      <c r="K41" s="129">
        <v>7.0035152636447746</v>
      </c>
      <c r="L41" s="129">
        <f>I41</f>
        <v>8.4129702127659574</v>
      </c>
      <c r="M41" s="150">
        <v>0.2</v>
      </c>
      <c r="N41" s="155">
        <v>7</v>
      </c>
      <c r="O41" s="160">
        <f>L41</f>
        <v>8.4129702127659574</v>
      </c>
      <c r="P41" s="95" t="s">
        <v>255</v>
      </c>
      <c r="Q41" s="146">
        <f t="shared" si="3"/>
        <v>0</v>
      </c>
      <c r="R41" s="139"/>
      <c r="S41" s="96"/>
      <c r="T41" s="96" t="s">
        <v>283</v>
      </c>
      <c r="U41" s="96"/>
      <c r="V41" s="98"/>
    </row>
    <row r="42" spans="1:22" ht="23" customHeight="1">
      <c r="A42" s="249"/>
      <c r="B42" s="94" t="s">
        <v>253</v>
      </c>
      <c r="C42" s="131" t="s">
        <v>170</v>
      </c>
      <c r="D42" s="132">
        <v>130560</v>
      </c>
      <c r="E42" s="95" t="s">
        <v>255</v>
      </c>
      <c r="F42" s="129">
        <f t="shared" si="0"/>
        <v>8.3040000000000003</v>
      </c>
      <c r="G42" s="129">
        <f t="shared" si="1"/>
        <v>8.3040000000000003</v>
      </c>
      <c r="H42" s="129">
        <v>6.92</v>
      </c>
      <c r="I42" s="129">
        <f t="shared" si="2"/>
        <v>8.3040000000000003</v>
      </c>
      <c r="J42" s="150">
        <v>0.2</v>
      </c>
      <c r="K42" s="129">
        <v>6.9231873346401454</v>
      </c>
      <c r="L42" s="129">
        <f>I42</f>
        <v>8.3040000000000003</v>
      </c>
      <c r="M42" s="150">
        <v>0.2</v>
      </c>
      <c r="N42" s="155">
        <v>6.92</v>
      </c>
      <c r="O42" s="155">
        <f t="shared" si="5"/>
        <v>8.3040000000000003</v>
      </c>
      <c r="P42" s="95" t="s">
        <v>255</v>
      </c>
      <c r="Q42" s="146">
        <f t="shared" si="3"/>
        <v>0</v>
      </c>
      <c r="R42" s="139"/>
      <c r="S42" s="96"/>
      <c r="T42" s="96" t="s">
        <v>283</v>
      </c>
      <c r="U42" s="96"/>
      <c r="V42" s="98"/>
    </row>
    <row r="43" spans="1:22" ht="23" customHeight="1">
      <c r="A43" s="249"/>
      <c r="B43" s="94" t="s">
        <v>254</v>
      </c>
      <c r="C43" s="131" t="s">
        <v>170</v>
      </c>
      <c r="D43" s="132">
        <v>393067</v>
      </c>
      <c r="E43" s="95" t="s">
        <v>255</v>
      </c>
      <c r="F43" s="129">
        <f t="shared" si="0"/>
        <v>7.8194920888179746</v>
      </c>
      <c r="G43" s="129">
        <f t="shared" si="1"/>
        <v>7.8200917431192645</v>
      </c>
      <c r="H43" s="129">
        <v>6.5167431192660539</v>
      </c>
      <c r="I43" s="129">
        <f t="shared" si="2"/>
        <v>7.8200917431192645</v>
      </c>
      <c r="J43" s="150">
        <v>0.2</v>
      </c>
      <c r="K43" s="129">
        <v>6.5162434073483126</v>
      </c>
      <c r="L43" s="129">
        <f t="shared" si="7"/>
        <v>7.8194920888179746</v>
      </c>
      <c r="M43" s="150">
        <v>0.2</v>
      </c>
      <c r="N43" s="155">
        <v>6.52</v>
      </c>
      <c r="O43" s="160">
        <f>L43</f>
        <v>7.8194920888179746</v>
      </c>
      <c r="P43" s="95" t="s">
        <v>255</v>
      </c>
      <c r="Q43" s="146">
        <f t="shared" si="3"/>
        <v>0</v>
      </c>
      <c r="R43" s="139"/>
      <c r="S43" s="96"/>
      <c r="T43" s="96" t="s">
        <v>283</v>
      </c>
      <c r="U43" s="96"/>
      <c r="V43" s="98"/>
    </row>
    <row r="44" spans="1:22" ht="23" customHeight="1">
      <c r="A44" s="249"/>
      <c r="B44" s="157" t="s">
        <v>373</v>
      </c>
      <c r="C44" s="158" t="s">
        <v>374</v>
      </c>
      <c r="D44" s="156">
        <v>395296</v>
      </c>
      <c r="E44" s="95" t="s">
        <v>189</v>
      </c>
      <c r="F44" s="129">
        <f t="shared" si="0"/>
        <v>47.002799999999993</v>
      </c>
      <c r="G44" s="129">
        <f t="shared" si="1"/>
        <v>47.002799999999993</v>
      </c>
      <c r="H44" s="129">
        <v>39.168999999999997</v>
      </c>
      <c r="I44" s="129">
        <f t="shared" si="2"/>
        <v>47.002799999999993</v>
      </c>
      <c r="J44" s="150">
        <v>0.2</v>
      </c>
      <c r="K44" s="129">
        <v>39.168999999999997</v>
      </c>
      <c r="L44" s="129">
        <f t="shared" si="7"/>
        <v>47.002799999999993</v>
      </c>
      <c r="M44" s="150">
        <v>0.2</v>
      </c>
      <c r="N44" s="155">
        <v>11.9</v>
      </c>
      <c r="O44" s="155">
        <f t="shared" si="5"/>
        <v>14.280000000000001</v>
      </c>
      <c r="P44" s="95" t="s">
        <v>189</v>
      </c>
      <c r="Q44" s="146">
        <f t="shared" si="3"/>
        <v>-0.69618831218565691</v>
      </c>
      <c r="R44" s="139"/>
      <c r="S44" s="96"/>
      <c r="T44" s="96" t="s">
        <v>283</v>
      </c>
      <c r="U44" s="96"/>
      <c r="V44" s="98"/>
    </row>
    <row r="45" spans="1:22" ht="23" customHeight="1">
      <c r="A45" s="249"/>
      <c r="B45" s="94" t="s">
        <v>107</v>
      </c>
      <c r="C45" s="131" t="s">
        <v>173</v>
      </c>
      <c r="D45" s="132">
        <v>109162</v>
      </c>
      <c r="E45" s="95" t="s">
        <v>189</v>
      </c>
      <c r="F45" s="129">
        <f t="shared" si="0"/>
        <v>49.7450167507141</v>
      </c>
      <c r="G45" s="129">
        <f t="shared" si="1"/>
        <v>50.52</v>
      </c>
      <c r="H45" s="129">
        <v>42.1</v>
      </c>
      <c r="I45" s="129">
        <f t="shared" si="2"/>
        <v>50.52</v>
      </c>
      <c r="J45" s="150">
        <v>0.2</v>
      </c>
      <c r="K45" s="129">
        <v>41.454180625595086</v>
      </c>
      <c r="L45" s="129">
        <f t="shared" si="7"/>
        <v>49.7450167507141</v>
      </c>
      <c r="M45" s="150">
        <v>0.2</v>
      </c>
      <c r="N45" s="155">
        <v>37.682357997278132</v>
      </c>
      <c r="O45" s="155">
        <f t="shared" si="5"/>
        <v>45.218829596733755</v>
      </c>
      <c r="P45" s="95" t="s">
        <v>189</v>
      </c>
      <c r="Q45" s="146">
        <f t="shared" si="3"/>
        <v>-9.0987750123038613E-2</v>
      </c>
      <c r="R45" s="139" t="s">
        <v>344</v>
      </c>
      <c r="S45" s="96"/>
      <c r="T45" s="96" t="s">
        <v>283</v>
      </c>
      <c r="U45" s="96"/>
      <c r="V45" s="98"/>
    </row>
    <row r="46" spans="1:22" ht="23" customHeight="1">
      <c r="A46" s="249"/>
      <c r="B46" s="94" t="s">
        <v>303</v>
      </c>
      <c r="C46" s="131" t="s">
        <v>176</v>
      </c>
      <c r="D46" s="132">
        <v>392041</v>
      </c>
      <c r="E46" s="95" t="s">
        <v>307</v>
      </c>
      <c r="F46" s="129">
        <f t="shared" si="0"/>
        <v>27.744</v>
      </c>
      <c r="G46" s="129">
        <f t="shared" si="1"/>
        <v>27.744</v>
      </c>
      <c r="H46" s="129">
        <v>23.12</v>
      </c>
      <c r="I46" s="129">
        <f t="shared" si="2"/>
        <v>27.744</v>
      </c>
      <c r="J46" s="150">
        <v>0.2</v>
      </c>
      <c r="K46" s="129">
        <v>23.12</v>
      </c>
      <c r="L46" s="129">
        <f t="shared" si="7"/>
        <v>27.744</v>
      </c>
      <c r="M46" s="150">
        <v>0.2</v>
      </c>
      <c r="N46" s="155">
        <v>20.293327138985678</v>
      </c>
      <c r="O46" s="155">
        <f t="shared" si="5"/>
        <v>24.351992566782812</v>
      </c>
      <c r="P46" s="95" t="s">
        <v>304</v>
      </c>
      <c r="Q46" s="146">
        <f t="shared" si="3"/>
        <v>-0.12226093689508319</v>
      </c>
      <c r="R46" s="139" t="s">
        <v>344</v>
      </c>
      <c r="S46" s="96"/>
      <c r="T46" s="96" t="s">
        <v>283</v>
      </c>
      <c r="U46" s="96"/>
      <c r="V46" s="98"/>
    </row>
    <row r="47" spans="1:22" ht="23" customHeight="1">
      <c r="A47" s="249"/>
      <c r="B47" s="94"/>
      <c r="C47" s="131"/>
      <c r="D47" s="132"/>
      <c r="E47" s="95"/>
      <c r="F47" s="129"/>
      <c r="G47" s="129"/>
      <c r="H47" s="129"/>
      <c r="I47" s="129"/>
      <c r="J47" s="150"/>
      <c r="K47" s="129"/>
      <c r="L47" s="129"/>
      <c r="M47" s="150"/>
      <c r="N47" s="155"/>
      <c r="O47" s="155">
        <f t="shared" si="5"/>
        <v>0</v>
      </c>
      <c r="P47" s="95"/>
      <c r="Q47" s="146"/>
      <c r="R47" s="139"/>
      <c r="S47" s="96"/>
      <c r="T47" s="96" t="s">
        <v>283</v>
      </c>
      <c r="U47" s="96"/>
      <c r="V47" s="98"/>
    </row>
    <row r="48" spans="1:22" ht="23" customHeight="1">
      <c r="A48" s="249"/>
      <c r="B48" s="94" t="s">
        <v>335</v>
      </c>
      <c r="C48" s="131" t="s">
        <v>172</v>
      </c>
      <c r="D48" s="132">
        <v>169049</v>
      </c>
      <c r="E48" s="95" t="s">
        <v>342</v>
      </c>
      <c r="F48" s="129">
        <f t="shared" si="0"/>
        <v>186.87599999999998</v>
      </c>
      <c r="G48" s="129">
        <f t="shared" si="1"/>
        <v>186.87608282492144</v>
      </c>
      <c r="H48" s="129">
        <v>155.73006902076787</v>
      </c>
      <c r="I48" s="129">
        <f t="shared" si="2"/>
        <v>186.87608282492144</v>
      </c>
      <c r="J48" s="150">
        <v>0.2</v>
      </c>
      <c r="K48" s="129">
        <v>155.72999999999999</v>
      </c>
      <c r="L48" s="129">
        <f t="shared" ref="L48:L63" si="8">K48*1.2</f>
        <v>186.87599999999998</v>
      </c>
      <c r="M48" s="150">
        <v>0.2</v>
      </c>
      <c r="N48" s="155">
        <v>155.72999999999999</v>
      </c>
      <c r="O48" s="155">
        <f t="shared" si="5"/>
        <v>186.87599999999998</v>
      </c>
      <c r="P48" s="95" t="s">
        <v>342</v>
      </c>
      <c r="Q48" s="146">
        <f t="shared" si="3"/>
        <v>0</v>
      </c>
      <c r="R48" s="139"/>
      <c r="S48" s="96"/>
      <c r="T48" s="96"/>
      <c r="U48" s="96"/>
      <c r="V48" s="98"/>
    </row>
    <row r="49" spans="1:22" ht="23" customHeight="1">
      <c r="A49" s="249"/>
      <c r="B49" s="94" t="s">
        <v>108</v>
      </c>
      <c r="C49" s="131" t="s">
        <v>173</v>
      </c>
      <c r="D49" s="132">
        <v>168331</v>
      </c>
      <c r="E49" s="95" t="s">
        <v>190</v>
      </c>
      <c r="F49" s="129">
        <f t="shared" si="0"/>
        <v>51.657833379375667</v>
      </c>
      <c r="G49" s="129">
        <f t="shared" si="1"/>
        <v>51.657833379375667</v>
      </c>
      <c r="H49" s="129">
        <v>43.048194482813059</v>
      </c>
      <c r="I49" s="129">
        <f t="shared" si="2"/>
        <v>51.657833379375667</v>
      </c>
      <c r="J49" s="150">
        <v>0.2</v>
      </c>
      <c r="K49" s="129">
        <v>43.048194482813059</v>
      </c>
      <c r="L49" s="129">
        <f t="shared" si="8"/>
        <v>51.657833379375667</v>
      </c>
      <c r="M49" s="150">
        <v>0.2</v>
      </c>
      <c r="N49" s="155">
        <v>39.135964136241448</v>
      </c>
      <c r="O49" s="155">
        <f t="shared" si="5"/>
        <v>46.963156963489737</v>
      </c>
      <c r="P49" s="95" t="s">
        <v>190</v>
      </c>
      <c r="Q49" s="146">
        <f t="shared" si="3"/>
        <v>-9.088024233242957E-2</v>
      </c>
      <c r="R49" s="139" t="s">
        <v>346</v>
      </c>
      <c r="S49" s="96"/>
      <c r="T49" s="96" t="s">
        <v>283</v>
      </c>
      <c r="U49" s="96"/>
      <c r="V49" s="98"/>
    </row>
    <row r="50" spans="1:22" ht="23" customHeight="1">
      <c r="A50" s="249"/>
      <c r="B50" s="94" t="s">
        <v>109</v>
      </c>
      <c r="C50" s="131" t="s">
        <v>174</v>
      </c>
      <c r="D50" s="132">
        <v>390330</v>
      </c>
      <c r="E50" s="95" t="s">
        <v>191</v>
      </c>
      <c r="F50" s="129">
        <f t="shared" si="0"/>
        <v>38.818431289198607</v>
      </c>
      <c r="G50" s="129">
        <f t="shared" si="1"/>
        <v>40.908000000000001</v>
      </c>
      <c r="H50" s="129">
        <v>34.090000000000003</v>
      </c>
      <c r="I50" s="129">
        <f t="shared" si="2"/>
        <v>40.908000000000001</v>
      </c>
      <c r="J50" s="150">
        <v>0.2</v>
      </c>
      <c r="K50" s="129">
        <v>32.348692740998843</v>
      </c>
      <c r="L50" s="129">
        <f t="shared" si="8"/>
        <v>38.818431289198607</v>
      </c>
      <c r="M50" s="150">
        <v>0.2</v>
      </c>
      <c r="N50" s="155">
        <v>25.242503059975522</v>
      </c>
      <c r="O50" s="155">
        <f t="shared" si="5"/>
        <v>30.291003671970628</v>
      </c>
      <c r="P50" s="95" t="s">
        <v>191</v>
      </c>
      <c r="Q50" s="146">
        <f t="shared" si="3"/>
        <v>-0.21967470951359055</v>
      </c>
      <c r="R50" s="139" t="s">
        <v>344</v>
      </c>
      <c r="S50" s="96"/>
      <c r="T50" s="96" t="s">
        <v>283</v>
      </c>
      <c r="U50" s="96"/>
      <c r="V50" s="98"/>
    </row>
    <row r="51" spans="1:22" ht="23" customHeight="1" thickBot="1">
      <c r="A51" s="250"/>
      <c r="B51" s="104" t="s">
        <v>256</v>
      </c>
      <c r="C51" s="140" t="s">
        <v>257</v>
      </c>
      <c r="D51" s="141">
        <v>152772</v>
      </c>
      <c r="E51" s="105" t="s">
        <v>258</v>
      </c>
      <c r="F51" s="129">
        <f t="shared" si="0"/>
        <v>11.664</v>
      </c>
      <c r="G51" s="129">
        <f t="shared" si="1"/>
        <v>11.664</v>
      </c>
      <c r="H51" s="129">
        <v>9.7200000000000006</v>
      </c>
      <c r="I51" s="129">
        <f t="shared" si="2"/>
        <v>11.664</v>
      </c>
      <c r="J51" s="150">
        <v>0.2</v>
      </c>
      <c r="K51" s="129">
        <v>9.727165431023618</v>
      </c>
      <c r="L51" s="129">
        <f>I51</f>
        <v>11.664</v>
      </c>
      <c r="M51" s="150">
        <v>0.2</v>
      </c>
      <c r="N51" s="155">
        <v>9.73</v>
      </c>
      <c r="O51" s="155">
        <f t="shared" si="5"/>
        <v>11.676</v>
      </c>
      <c r="P51" s="105" t="s">
        <v>258</v>
      </c>
      <c r="Q51" s="146">
        <f t="shared" si="3"/>
        <v>1.028806584362179E-3</v>
      </c>
      <c r="R51" s="142"/>
      <c r="S51" s="106"/>
      <c r="T51" s="106" t="s">
        <v>283</v>
      </c>
      <c r="U51" s="106"/>
      <c r="V51" s="108"/>
    </row>
    <row r="52" spans="1:22" ht="23" customHeight="1">
      <c r="A52" s="248" t="s">
        <v>1</v>
      </c>
      <c r="B52" s="109" t="s">
        <v>82</v>
      </c>
      <c r="C52" s="127" t="s">
        <v>174</v>
      </c>
      <c r="D52" s="128">
        <v>420705</v>
      </c>
      <c r="E52" s="110" t="s">
        <v>192</v>
      </c>
      <c r="F52" s="129">
        <f t="shared" si="0"/>
        <v>41.663999999999994</v>
      </c>
      <c r="G52" s="129">
        <f t="shared" si="1"/>
        <v>46.295999999999999</v>
      </c>
      <c r="H52" s="129">
        <v>38.58</v>
      </c>
      <c r="I52" s="129">
        <f t="shared" si="2"/>
        <v>46.295999999999999</v>
      </c>
      <c r="J52" s="150">
        <v>0.2</v>
      </c>
      <c r="K52" s="129">
        <v>34.72</v>
      </c>
      <c r="L52" s="129">
        <f t="shared" si="8"/>
        <v>41.663999999999994</v>
      </c>
      <c r="M52" s="150">
        <v>0.2</v>
      </c>
      <c r="N52" s="155">
        <v>28.291019172552971</v>
      </c>
      <c r="O52" s="155">
        <f t="shared" si="5"/>
        <v>33.949223007063566</v>
      </c>
      <c r="P52" s="110" t="s">
        <v>192</v>
      </c>
      <c r="Q52" s="146">
        <f t="shared" si="3"/>
        <v>-0.18516649848637745</v>
      </c>
      <c r="R52" s="143" t="s">
        <v>344</v>
      </c>
      <c r="S52" s="111"/>
      <c r="T52" s="111"/>
      <c r="U52" s="111"/>
      <c r="V52" s="113"/>
    </row>
    <row r="53" spans="1:22" ht="23" customHeight="1">
      <c r="A53" s="249"/>
      <c r="B53" s="94" t="s">
        <v>83</v>
      </c>
      <c r="C53" s="131" t="s">
        <v>172</v>
      </c>
      <c r="D53" s="132">
        <v>125150</v>
      </c>
      <c r="E53" s="95" t="s">
        <v>193</v>
      </c>
      <c r="F53" s="129">
        <f t="shared" si="0"/>
        <v>81.744000000000014</v>
      </c>
      <c r="G53" s="129">
        <f t="shared" si="1"/>
        <v>81.744</v>
      </c>
      <c r="H53" s="129">
        <v>68.12</v>
      </c>
      <c r="I53" s="129">
        <f t="shared" si="2"/>
        <v>81.744</v>
      </c>
      <c r="J53" s="150">
        <v>0.2</v>
      </c>
      <c r="K53" s="129">
        <v>68.120000000000019</v>
      </c>
      <c r="L53" s="129">
        <f t="shared" si="8"/>
        <v>81.744000000000014</v>
      </c>
      <c r="M53" s="150">
        <v>0.2</v>
      </c>
      <c r="N53" s="155">
        <v>61.314591194968557</v>
      </c>
      <c r="O53" s="155">
        <f t="shared" si="5"/>
        <v>73.577509433962263</v>
      </c>
      <c r="P53" s="95" t="s">
        <v>193</v>
      </c>
      <c r="Q53" s="146">
        <f t="shared" si="3"/>
        <v>-9.990324141267555E-2</v>
      </c>
      <c r="R53" s="139" t="s">
        <v>344</v>
      </c>
      <c r="S53" s="96"/>
      <c r="T53" s="96"/>
      <c r="U53" s="96"/>
      <c r="V53" s="98"/>
    </row>
    <row r="54" spans="1:22" ht="23" customHeight="1">
      <c r="A54" s="249"/>
      <c r="B54" s="94" t="s">
        <v>84</v>
      </c>
      <c r="C54" s="131" t="s">
        <v>174</v>
      </c>
      <c r="D54" s="132">
        <v>395039</v>
      </c>
      <c r="E54" s="95" t="s">
        <v>194</v>
      </c>
      <c r="F54" s="129">
        <f t="shared" si="0"/>
        <v>44.667983011024759</v>
      </c>
      <c r="G54" s="129">
        <f t="shared" si="1"/>
        <v>47.455199999999998</v>
      </c>
      <c r="H54" s="129">
        <v>39.545999999999999</v>
      </c>
      <c r="I54" s="129">
        <f t="shared" si="2"/>
        <v>47.455199999999998</v>
      </c>
      <c r="J54" s="150">
        <v>0.2</v>
      </c>
      <c r="K54" s="129">
        <v>37.223319175853966</v>
      </c>
      <c r="L54" s="129">
        <f t="shared" si="8"/>
        <v>44.667983011024759</v>
      </c>
      <c r="M54" s="150">
        <v>0.2</v>
      </c>
      <c r="N54" s="155">
        <v>29.071982717234761</v>
      </c>
      <c r="O54" s="155">
        <f t="shared" si="5"/>
        <v>34.886379260681714</v>
      </c>
      <c r="P54" s="95" t="s">
        <v>194</v>
      </c>
      <c r="Q54" s="146">
        <f t="shared" si="3"/>
        <v>-0.21898467517391129</v>
      </c>
      <c r="R54" s="139" t="s">
        <v>344</v>
      </c>
      <c r="S54" s="96"/>
      <c r="T54" s="96"/>
      <c r="U54" s="96"/>
      <c r="V54" s="98"/>
    </row>
    <row r="55" spans="1:22" ht="23" customHeight="1">
      <c r="A55" s="249"/>
      <c r="B55" s="94" t="s">
        <v>115</v>
      </c>
      <c r="C55" s="131" t="s">
        <v>172</v>
      </c>
      <c r="D55" s="132">
        <v>152499</v>
      </c>
      <c r="E55" s="95" t="s">
        <v>195</v>
      </c>
      <c r="F55" s="129">
        <f t="shared" si="0"/>
        <v>164.30399999999997</v>
      </c>
      <c r="G55" s="129">
        <f t="shared" si="1"/>
        <v>164.30399999999997</v>
      </c>
      <c r="H55" s="129">
        <v>136.91999999999999</v>
      </c>
      <c r="I55" s="129">
        <f t="shared" si="2"/>
        <v>164.30399999999997</v>
      </c>
      <c r="J55" s="150">
        <v>0.2</v>
      </c>
      <c r="K55" s="129">
        <v>136.91999999999999</v>
      </c>
      <c r="L55" s="129">
        <f t="shared" si="8"/>
        <v>164.30399999999997</v>
      </c>
      <c r="M55" s="150">
        <v>0.2</v>
      </c>
      <c r="N55" s="155">
        <v>123.23535733476625</v>
      </c>
      <c r="O55" s="155">
        <f t="shared" si="5"/>
        <v>147.8824288017195</v>
      </c>
      <c r="P55" s="95" t="s">
        <v>195</v>
      </c>
      <c r="Q55" s="146">
        <f t="shared" si="3"/>
        <v>-9.9946265448683402E-2</v>
      </c>
      <c r="R55" s="139" t="s">
        <v>344</v>
      </c>
      <c r="S55" s="96"/>
      <c r="T55" s="96"/>
      <c r="U55" s="96"/>
      <c r="V55" s="98"/>
    </row>
    <row r="56" spans="1:22" ht="23" customHeight="1">
      <c r="A56" s="249"/>
      <c r="B56" s="94" t="s">
        <v>116</v>
      </c>
      <c r="C56" s="131" t="s">
        <v>172</v>
      </c>
      <c r="D56" s="132">
        <v>133610</v>
      </c>
      <c r="E56" s="95" t="s">
        <v>196</v>
      </c>
      <c r="F56" s="129">
        <f t="shared" si="0"/>
        <v>187.56</v>
      </c>
      <c r="G56" s="129">
        <f t="shared" si="1"/>
        <v>187.56</v>
      </c>
      <c r="H56" s="129">
        <v>156.30000000000001</v>
      </c>
      <c r="I56" s="129">
        <f t="shared" si="2"/>
        <v>187.56</v>
      </c>
      <c r="J56" s="150">
        <v>0.2</v>
      </c>
      <c r="K56" s="129">
        <v>156.30000000000001</v>
      </c>
      <c r="L56" s="129">
        <f t="shared" si="8"/>
        <v>187.56</v>
      </c>
      <c r="M56" s="150">
        <v>0.2</v>
      </c>
      <c r="N56" s="155">
        <v>140.66319399085566</v>
      </c>
      <c r="O56" s="155">
        <f t="shared" si="5"/>
        <v>168.7958327890268</v>
      </c>
      <c r="P56" s="95" t="s">
        <v>196</v>
      </c>
      <c r="Q56" s="146">
        <f t="shared" si="3"/>
        <v>-0.10004354452427595</v>
      </c>
      <c r="R56" s="139" t="s">
        <v>344</v>
      </c>
      <c r="S56" s="96"/>
      <c r="T56" s="96"/>
      <c r="U56" s="96"/>
      <c r="V56" s="98"/>
    </row>
    <row r="57" spans="1:22" ht="23" customHeight="1">
      <c r="A57" s="249"/>
      <c r="B57" s="94" t="s">
        <v>85</v>
      </c>
      <c r="C57" s="131" t="s">
        <v>174</v>
      </c>
      <c r="D57" s="132">
        <v>391035</v>
      </c>
      <c r="E57" s="95" t="s">
        <v>197</v>
      </c>
      <c r="F57" s="129">
        <f t="shared" si="0"/>
        <v>39.837366219373067</v>
      </c>
      <c r="G57" s="129">
        <f t="shared" si="1"/>
        <v>41.666400000000003</v>
      </c>
      <c r="H57" s="129">
        <v>34.722000000000001</v>
      </c>
      <c r="I57" s="129">
        <f t="shared" si="2"/>
        <v>41.666400000000003</v>
      </c>
      <c r="J57" s="150">
        <v>0.2</v>
      </c>
      <c r="K57" s="129">
        <v>33.197805182810889</v>
      </c>
      <c r="L57" s="129">
        <f t="shared" si="8"/>
        <v>39.837366219373067</v>
      </c>
      <c r="M57" s="150">
        <v>0.2</v>
      </c>
      <c r="N57" s="155">
        <v>25.918636363636367</v>
      </c>
      <c r="O57" s="155">
        <f t="shared" si="5"/>
        <v>31.102363636363641</v>
      </c>
      <c r="P57" s="95" t="s">
        <v>197</v>
      </c>
      <c r="Q57" s="146">
        <f t="shared" si="3"/>
        <v>-0.21926656834963049</v>
      </c>
      <c r="R57" s="139" t="s">
        <v>344</v>
      </c>
      <c r="S57" s="96"/>
      <c r="T57" s="96"/>
      <c r="U57" s="96"/>
      <c r="V57" s="98"/>
    </row>
    <row r="58" spans="1:22" ht="23" customHeight="1">
      <c r="A58" s="249"/>
      <c r="B58" s="157" t="s">
        <v>376</v>
      </c>
      <c r="C58" s="158" t="s">
        <v>374</v>
      </c>
      <c r="D58" s="156">
        <v>392012</v>
      </c>
      <c r="E58" s="95" t="s">
        <v>198</v>
      </c>
      <c r="F58" s="129">
        <f t="shared" si="0"/>
        <v>44.172000000000004</v>
      </c>
      <c r="G58" s="129">
        <f t="shared" si="1"/>
        <v>46.511999999999993</v>
      </c>
      <c r="H58" s="129">
        <v>38.76</v>
      </c>
      <c r="I58" s="129">
        <f t="shared" si="2"/>
        <v>46.511999999999993</v>
      </c>
      <c r="J58" s="150">
        <v>0.2</v>
      </c>
      <c r="K58" s="129">
        <v>36.81</v>
      </c>
      <c r="L58" s="129">
        <f t="shared" si="8"/>
        <v>44.172000000000004</v>
      </c>
      <c r="M58" s="150">
        <v>0.2</v>
      </c>
      <c r="N58" s="155">
        <v>23.35</v>
      </c>
      <c r="O58" s="155">
        <f t="shared" si="5"/>
        <v>28.020000000000003</v>
      </c>
      <c r="P58" s="95" t="s">
        <v>198</v>
      </c>
      <c r="Q58" s="146">
        <f t="shared" si="3"/>
        <v>-0.36566150502580819</v>
      </c>
      <c r="R58" s="139" t="s">
        <v>344</v>
      </c>
      <c r="S58" s="96"/>
      <c r="T58" s="96"/>
      <c r="U58" s="96"/>
      <c r="V58" s="98"/>
    </row>
    <row r="59" spans="1:22" ht="23" customHeight="1">
      <c r="A59" s="249"/>
      <c r="B59" s="94" t="s">
        <v>336</v>
      </c>
      <c r="C59" s="131" t="s">
        <v>172</v>
      </c>
      <c r="D59" s="132">
        <v>169434</v>
      </c>
      <c r="E59" s="95" t="s">
        <v>337</v>
      </c>
      <c r="F59" s="129">
        <f t="shared" si="0"/>
        <v>64.5</v>
      </c>
      <c r="G59" s="129">
        <f t="shared" si="1"/>
        <v>64.5</v>
      </c>
      <c r="H59" s="129">
        <v>53.75</v>
      </c>
      <c r="I59" s="129">
        <f t="shared" si="2"/>
        <v>64.5</v>
      </c>
      <c r="J59" s="150">
        <v>0.2</v>
      </c>
      <c r="K59" s="129">
        <v>53.75</v>
      </c>
      <c r="L59" s="129">
        <f t="shared" si="8"/>
        <v>64.5</v>
      </c>
      <c r="M59" s="150">
        <v>0.2</v>
      </c>
      <c r="N59" s="155">
        <v>48.372493003731343</v>
      </c>
      <c r="O59" s="155">
        <f t="shared" si="5"/>
        <v>58.046991604477611</v>
      </c>
      <c r="P59" s="95" t="s">
        <v>337</v>
      </c>
      <c r="Q59" s="146">
        <f t="shared" si="3"/>
        <v>-0.10004664179104479</v>
      </c>
      <c r="R59" s="139"/>
      <c r="S59" s="96"/>
      <c r="T59" s="96"/>
      <c r="U59" s="96"/>
      <c r="V59" s="98"/>
    </row>
    <row r="60" spans="1:22" ht="23" customHeight="1">
      <c r="A60" s="249"/>
      <c r="B60" s="94" t="s">
        <v>86</v>
      </c>
      <c r="C60" s="131" t="s">
        <v>176</v>
      </c>
      <c r="D60" s="132">
        <v>134812</v>
      </c>
      <c r="E60" s="95" t="s">
        <v>198</v>
      </c>
      <c r="F60" s="129">
        <f t="shared" si="0"/>
        <v>30.323999999999998</v>
      </c>
      <c r="G60" s="129">
        <f t="shared" si="1"/>
        <v>31.451999999999998</v>
      </c>
      <c r="H60" s="129">
        <v>26.21</v>
      </c>
      <c r="I60" s="129">
        <f t="shared" si="2"/>
        <v>31.451999999999998</v>
      </c>
      <c r="J60" s="150">
        <v>0.2</v>
      </c>
      <c r="K60" s="129">
        <v>25.27</v>
      </c>
      <c r="L60" s="129">
        <f t="shared" si="8"/>
        <v>30.323999999999998</v>
      </c>
      <c r="M60" s="150">
        <v>0.2</v>
      </c>
      <c r="N60" s="155">
        <v>24.321743764340166</v>
      </c>
      <c r="O60" s="155">
        <f t="shared" si="5"/>
        <v>29.186092517208198</v>
      </c>
      <c r="P60" s="95" t="s">
        <v>198</v>
      </c>
      <c r="Q60" s="146">
        <f t="shared" si="3"/>
        <v>-3.7524979646214214E-2</v>
      </c>
      <c r="R60" s="139" t="s">
        <v>344</v>
      </c>
      <c r="S60" s="96"/>
      <c r="T60" s="96"/>
      <c r="U60" s="96"/>
      <c r="V60" s="98"/>
    </row>
    <row r="61" spans="1:22" ht="23" customHeight="1">
      <c r="A61" s="249"/>
      <c r="B61" s="94" t="s">
        <v>87</v>
      </c>
      <c r="C61" s="131" t="s">
        <v>174</v>
      </c>
      <c r="D61" s="132">
        <v>400172</v>
      </c>
      <c r="E61" s="95" t="s">
        <v>199</v>
      </c>
      <c r="F61" s="129">
        <f t="shared" si="0"/>
        <v>50.945996955859968</v>
      </c>
      <c r="G61" s="129">
        <f t="shared" si="1"/>
        <v>53.416800000000002</v>
      </c>
      <c r="H61" s="129">
        <v>44.514000000000003</v>
      </c>
      <c r="I61" s="129">
        <f t="shared" si="2"/>
        <v>53.416800000000002</v>
      </c>
      <c r="J61" s="150">
        <v>0.2</v>
      </c>
      <c r="K61" s="129">
        <v>42.454997463216642</v>
      </c>
      <c r="L61" s="129">
        <f t="shared" si="8"/>
        <v>50.945996955859968</v>
      </c>
      <c r="M61" s="150">
        <v>0.2</v>
      </c>
      <c r="N61" s="155">
        <v>33.14018003273322</v>
      </c>
      <c r="O61" s="155">
        <f t="shared" si="5"/>
        <v>39.768216039279864</v>
      </c>
      <c r="P61" s="95" t="s">
        <v>199</v>
      </c>
      <c r="Q61" s="146">
        <f t="shared" si="3"/>
        <v>-0.21940449857649516</v>
      </c>
      <c r="R61" s="139" t="s">
        <v>344</v>
      </c>
      <c r="S61" s="96"/>
      <c r="T61" s="96"/>
      <c r="U61" s="96"/>
      <c r="V61" s="98"/>
    </row>
    <row r="62" spans="1:22" ht="23" customHeight="1">
      <c r="A62" s="249"/>
      <c r="B62" s="94" t="s">
        <v>88</v>
      </c>
      <c r="C62" s="131" t="s">
        <v>172</v>
      </c>
      <c r="D62" s="132">
        <v>153319</v>
      </c>
      <c r="E62" s="95" t="s">
        <v>200</v>
      </c>
      <c r="F62" s="129">
        <f t="shared" si="0"/>
        <v>100.32</v>
      </c>
      <c r="G62" s="129">
        <f t="shared" si="1"/>
        <v>100.32</v>
      </c>
      <c r="H62" s="129">
        <v>83.6</v>
      </c>
      <c r="I62" s="129">
        <f t="shared" si="2"/>
        <v>100.32</v>
      </c>
      <c r="J62" s="150">
        <v>0.2</v>
      </c>
      <c r="K62" s="129">
        <v>83.6</v>
      </c>
      <c r="L62" s="129">
        <f t="shared" si="8"/>
        <v>100.32</v>
      </c>
      <c r="M62" s="150">
        <v>0.2</v>
      </c>
      <c r="N62" s="155">
        <v>75.234210526315778</v>
      </c>
      <c r="O62" s="155">
        <f t="shared" si="5"/>
        <v>90.28105263157893</v>
      </c>
      <c r="P62" s="95" t="s">
        <v>200</v>
      </c>
      <c r="Q62" s="146">
        <f t="shared" si="3"/>
        <v>-0.10006925207756244</v>
      </c>
      <c r="R62" s="139" t="s">
        <v>346</v>
      </c>
      <c r="S62" s="96"/>
      <c r="T62" s="96"/>
      <c r="U62" s="96"/>
      <c r="V62" s="98"/>
    </row>
    <row r="63" spans="1:22" ht="23" customHeight="1" thickBot="1">
      <c r="A63" s="250"/>
      <c r="B63" s="99" t="s">
        <v>95</v>
      </c>
      <c r="C63" s="133" t="s">
        <v>172</v>
      </c>
      <c r="D63" s="134">
        <v>195571</v>
      </c>
      <c r="E63" s="100" t="s">
        <v>201</v>
      </c>
      <c r="F63" s="129">
        <f t="shared" si="0"/>
        <v>101.592</v>
      </c>
      <c r="G63" s="129">
        <f t="shared" si="1"/>
        <v>101.592</v>
      </c>
      <c r="H63" s="129">
        <v>84.66</v>
      </c>
      <c r="I63" s="129">
        <f t="shared" si="2"/>
        <v>101.592</v>
      </c>
      <c r="J63" s="150">
        <v>0.2</v>
      </c>
      <c r="K63" s="129">
        <v>84.66</v>
      </c>
      <c r="L63" s="129">
        <f t="shared" si="8"/>
        <v>101.592</v>
      </c>
      <c r="M63" s="150">
        <v>0.2</v>
      </c>
      <c r="N63" s="155">
        <v>73.804009876543205</v>
      </c>
      <c r="O63" s="155">
        <f t="shared" si="5"/>
        <v>88.564811851851843</v>
      </c>
      <c r="P63" s="100" t="s">
        <v>201</v>
      </c>
      <c r="Q63" s="146">
        <f t="shared" si="3"/>
        <v>-0.12823045267489719</v>
      </c>
      <c r="R63" s="135" t="s">
        <v>344</v>
      </c>
      <c r="S63" s="101"/>
      <c r="T63" s="101"/>
      <c r="U63" s="101"/>
      <c r="V63" s="103"/>
    </row>
    <row r="64" spans="1:22" ht="23" customHeight="1">
      <c r="A64" s="248" t="s">
        <v>7</v>
      </c>
      <c r="B64" s="87" t="s">
        <v>89</v>
      </c>
      <c r="C64" s="136" t="s">
        <v>366</v>
      </c>
      <c r="D64" s="137">
        <v>169728</v>
      </c>
      <c r="E64" s="88" t="s">
        <v>202</v>
      </c>
      <c r="F64" s="129">
        <f t="shared" si="0"/>
        <v>23.4</v>
      </c>
      <c r="G64" s="129">
        <f t="shared" si="1"/>
        <v>23.4</v>
      </c>
      <c r="H64" s="129">
        <v>19.5</v>
      </c>
      <c r="I64" s="129">
        <f t="shared" si="2"/>
        <v>23.4</v>
      </c>
      <c r="J64" s="150">
        <v>0.2</v>
      </c>
      <c r="K64" s="129">
        <v>19.5</v>
      </c>
      <c r="L64" s="129">
        <f>K64*1.2</f>
        <v>23.4</v>
      </c>
      <c r="M64" s="150">
        <v>0.2</v>
      </c>
      <c r="N64" s="155">
        <v>18.663272727272727</v>
      </c>
      <c r="O64" s="155">
        <f t="shared" si="5"/>
        <v>22.39592727272727</v>
      </c>
      <c r="P64" s="88" t="s">
        <v>202</v>
      </c>
      <c r="Q64" s="146">
        <f t="shared" si="3"/>
        <v>-4.2909090909090945E-2</v>
      </c>
      <c r="R64" s="139" t="s">
        <v>346</v>
      </c>
      <c r="S64" s="91"/>
      <c r="T64" s="91"/>
      <c r="U64" s="91"/>
      <c r="V64" s="93"/>
    </row>
    <row r="65" spans="1:22" ht="23" customHeight="1">
      <c r="A65" s="249"/>
      <c r="B65" s="94" t="s">
        <v>112</v>
      </c>
      <c r="C65" s="131" t="s">
        <v>176</v>
      </c>
      <c r="D65" s="132">
        <v>394017</v>
      </c>
      <c r="E65" s="95" t="s">
        <v>203</v>
      </c>
      <c r="F65" s="129">
        <f t="shared" si="0"/>
        <v>28.101574943077683</v>
      </c>
      <c r="G65" s="129">
        <f t="shared" si="1"/>
        <v>29.58</v>
      </c>
      <c r="H65" s="129">
        <v>24.65</v>
      </c>
      <c r="I65" s="129">
        <f t="shared" si="2"/>
        <v>29.58</v>
      </c>
      <c r="J65" s="150">
        <v>0.2</v>
      </c>
      <c r="K65" s="129">
        <v>23.417979119231404</v>
      </c>
      <c r="L65" s="129">
        <f t="shared" ref="L65:L69" si="9">K65*1.2</f>
        <v>28.101574943077683</v>
      </c>
      <c r="M65" s="150">
        <v>0.2</v>
      </c>
      <c r="N65" s="155">
        <v>20.287658853101071</v>
      </c>
      <c r="O65" s="155">
        <f t="shared" si="5"/>
        <v>24.345190623721287</v>
      </c>
      <c r="P65" s="95" t="s">
        <v>203</v>
      </c>
      <c r="Q65" s="146">
        <f t="shared" si="3"/>
        <v>-0.13367166527019561</v>
      </c>
      <c r="R65" s="139"/>
      <c r="S65" s="96"/>
      <c r="T65" s="96"/>
      <c r="U65" s="96"/>
      <c r="V65" s="98"/>
    </row>
    <row r="66" spans="1:22" ht="23" customHeight="1">
      <c r="A66" s="249"/>
      <c r="B66" s="94" t="s">
        <v>110</v>
      </c>
      <c r="C66" s="131" t="s">
        <v>173</v>
      </c>
      <c r="D66" s="132">
        <v>133920</v>
      </c>
      <c r="E66" s="95" t="s">
        <v>204</v>
      </c>
      <c r="F66" s="129">
        <f t="shared" si="0"/>
        <v>38.094065893271456</v>
      </c>
      <c r="G66" s="129">
        <f t="shared" si="1"/>
        <v>38.691063946073974</v>
      </c>
      <c r="H66" s="129">
        <v>32.24255328839498</v>
      </c>
      <c r="I66" s="129">
        <f t="shared" si="2"/>
        <v>38.691063946073974</v>
      </c>
      <c r="J66" s="150">
        <v>0.2</v>
      </c>
      <c r="K66" s="129">
        <v>31.745054911059547</v>
      </c>
      <c r="L66" s="129">
        <f t="shared" si="9"/>
        <v>38.094065893271456</v>
      </c>
      <c r="M66" s="150">
        <v>0.2</v>
      </c>
      <c r="N66" s="155">
        <v>28.86340965322232</v>
      </c>
      <c r="O66" s="155">
        <f t="shared" si="5"/>
        <v>34.636091583866786</v>
      </c>
      <c r="P66" s="95" t="s">
        <v>204</v>
      </c>
      <c r="Q66" s="146">
        <f t="shared" si="3"/>
        <v>-9.0774618784272385E-2</v>
      </c>
      <c r="R66" s="139" t="s">
        <v>346</v>
      </c>
      <c r="S66" s="96"/>
      <c r="T66" s="96"/>
      <c r="U66" s="96"/>
      <c r="V66" s="98"/>
    </row>
    <row r="67" spans="1:22" ht="23" customHeight="1">
      <c r="A67" s="249"/>
      <c r="B67" s="94" t="s">
        <v>111</v>
      </c>
      <c r="C67" s="131" t="s">
        <v>173</v>
      </c>
      <c r="D67" s="132">
        <v>133921</v>
      </c>
      <c r="E67" s="95" t="s">
        <v>205</v>
      </c>
      <c r="F67" s="129">
        <f t="shared" si="0"/>
        <v>48.092163021738436</v>
      </c>
      <c r="G67" s="129">
        <f t="shared" si="1"/>
        <v>48.84</v>
      </c>
      <c r="H67" s="129">
        <v>40.700000000000003</v>
      </c>
      <c r="I67" s="129">
        <f t="shared" si="2"/>
        <v>48.84</v>
      </c>
      <c r="J67" s="150">
        <v>0.2</v>
      </c>
      <c r="K67" s="129">
        <v>40.076802518115365</v>
      </c>
      <c r="L67" s="129">
        <f t="shared" si="9"/>
        <v>48.092163021738436</v>
      </c>
      <c r="M67" s="150">
        <v>0.2</v>
      </c>
      <c r="N67" s="155">
        <v>36.436606286627594</v>
      </c>
      <c r="O67" s="155">
        <f t="shared" si="5"/>
        <v>43.72392754395311</v>
      </c>
      <c r="P67" s="95" t="s">
        <v>205</v>
      </c>
      <c r="Q67" s="146">
        <f t="shared" si="3"/>
        <v>-9.0830505498594713E-2</v>
      </c>
      <c r="R67" s="139" t="s">
        <v>346</v>
      </c>
      <c r="S67" s="96"/>
      <c r="T67" s="96"/>
      <c r="U67" s="96"/>
      <c r="V67" s="98"/>
    </row>
    <row r="68" spans="1:22" ht="23" customHeight="1">
      <c r="A68" s="249"/>
      <c r="B68" s="94" t="s">
        <v>90</v>
      </c>
      <c r="C68" s="131" t="s">
        <v>173</v>
      </c>
      <c r="D68" s="132">
        <v>392048</v>
      </c>
      <c r="E68" s="95" t="s">
        <v>206</v>
      </c>
      <c r="F68" s="129">
        <f t="shared" si="0"/>
        <v>43.343999999999994</v>
      </c>
      <c r="G68" s="129">
        <f t="shared" si="1"/>
        <v>43.345251915486394</v>
      </c>
      <c r="H68" s="129">
        <v>36.121043262905332</v>
      </c>
      <c r="I68" s="129">
        <f t="shared" si="2"/>
        <v>43.345251915486394</v>
      </c>
      <c r="J68" s="150">
        <v>0.2</v>
      </c>
      <c r="K68" s="129">
        <v>36.119999999999997</v>
      </c>
      <c r="L68" s="129">
        <f t="shared" si="9"/>
        <v>43.343999999999994</v>
      </c>
      <c r="M68" s="150">
        <v>0.2</v>
      </c>
      <c r="N68" s="155">
        <v>32.836096728307247</v>
      </c>
      <c r="O68" s="155">
        <f t="shared" si="5"/>
        <v>39.403316073968696</v>
      </c>
      <c r="P68" s="95" t="s">
        <v>206</v>
      </c>
      <c r="Q68" s="146">
        <f t="shared" si="3"/>
        <v>-9.0916480390164686E-2</v>
      </c>
      <c r="R68" s="139" t="s">
        <v>344</v>
      </c>
      <c r="S68" s="96"/>
      <c r="T68" s="96"/>
      <c r="U68" s="96"/>
      <c r="V68" s="98"/>
    </row>
    <row r="69" spans="1:22" ht="23" customHeight="1">
      <c r="A69" s="249"/>
      <c r="B69" s="94" t="s">
        <v>91</v>
      </c>
      <c r="C69" s="131" t="s">
        <v>177</v>
      </c>
      <c r="D69" s="132">
        <v>395072</v>
      </c>
      <c r="E69" s="95" t="s">
        <v>207</v>
      </c>
      <c r="F69" s="129">
        <f t="shared" si="0"/>
        <v>31.752970123022852</v>
      </c>
      <c r="G69" s="129">
        <f t="shared" si="1"/>
        <v>32.647257931034488</v>
      </c>
      <c r="H69" s="129">
        <v>27.206048275862074</v>
      </c>
      <c r="I69" s="129">
        <f t="shared" si="2"/>
        <v>32.647257931034488</v>
      </c>
      <c r="J69" s="150">
        <v>0.2</v>
      </c>
      <c r="K69" s="129">
        <v>26.460808435852378</v>
      </c>
      <c r="L69" s="129">
        <f t="shared" si="9"/>
        <v>31.752970123022852</v>
      </c>
      <c r="M69" s="150">
        <v>0.2</v>
      </c>
      <c r="N69" s="155">
        <v>20.363042168674696</v>
      </c>
      <c r="O69" s="155">
        <f t="shared" si="5"/>
        <v>24.435650602409634</v>
      </c>
      <c r="P69" s="95" t="s">
        <v>207</v>
      </c>
      <c r="Q69" s="146">
        <f t="shared" si="3"/>
        <v>-0.2304451990558109</v>
      </c>
      <c r="R69" s="139" t="s">
        <v>344</v>
      </c>
      <c r="S69" s="96"/>
      <c r="T69" s="96"/>
      <c r="U69" s="96"/>
      <c r="V69" s="98"/>
    </row>
    <row r="70" spans="1:22" ht="23" customHeight="1">
      <c r="A70" s="249"/>
      <c r="B70" s="94"/>
      <c r="C70" s="131"/>
      <c r="D70" s="132"/>
      <c r="E70" s="95"/>
      <c r="F70" s="129"/>
      <c r="G70" s="129"/>
      <c r="H70" s="129"/>
      <c r="I70" s="129"/>
      <c r="J70" s="150"/>
      <c r="K70" s="129"/>
      <c r="L70" s="129"/>
      <c r="M70" s="150"/>
      <c r="N70" s="155"/>
      <c r="O70" s="155">
        <f t="shared" si="5"/>
        <v>0</v>
      </c>
      <c r="P70" s="95"/>
      <c r="Q70" s="146"/>
      <c r="R70" s="139"/>
      <c r="S70" s="96"/>
      <c r="T70" s="96"/>
      <c r="U70" s="96"/>
      <c r="V70" s="98"/>
    </row>
    <row r="71" spans="1:22" ht="23" customHeight="1">
      <c r="A71" s="249"/>
      <c r="B71" s="94" t="s">
        <v>324</v>
      </c>
      <c r="C71" s="131" t="s">
        <v>173</v>
      </c>
      <c r="D71" s="132">
        <v>118399</v>
      </c>
      <c r="E71" s="95" t="s">
        <v>325</v>
      </c>
      <c r="F71" s="129">
        <f t="shared" ref="F71:F107" si="10">L71</f>
        <v>36.600538303585537</v>
      </c>
      <c r="G71" s="129">
        <f t="shared" ref="G71:G107" si="11">H71*(1+20%)</f>
        <v>37.170971102567272</v>
      </c>
      <c r="H71" s="129">
        <v>30.975809252139396</v>
      </c>
      <c r="I71" s="129">
        <f t="shared" ref="I71:I83" si="12">H71*1.2</f>
        <v>37.170971102567272</v>
      </c>
      <c r="J71" s="150">
        <v>0.2</v>
      </c>
      <c r="K71" s="129">
        <v>30.50044858632128</v>
      </c>
      <c r="L71" s="129">
        <f t="shared" ref="L71:L74" si="13">K71*1.2</f>
        <v>36.600538303585537</v>
      </c>
      <c r="M71" s="150">
        <v>0.2</v>
      </c>
      <c r="N71" s="155">
        <v>27.727124445157489</v>
      </c>
      <c r="O71" s="155">
        <f t="shared" ref="O71:O106" si="14">N71+(N71*M71)</f>
        <v>33.272549334188987</v>
      </c>
      <c r="P71" s="95" t="s">
        <v>325</v>
      </c>
      <c r="Q71" s="146">
        <f t="shared" ref="Q71:Q107" si="15">(O71-F71)/F71</f>
        <v>-9.0927323029850821E-2</v>
      </c>
      <c r="R71" s="139" t="s">
        <v>346</v>
      </c>
      <c r="S71" s="96"/>
      <c r="T71" s="96"/>
      <c r="U71" s="96"/>
      <c r="V71" s="98"/>
    </row>
    <row r="72" spans="1:22" ht="23" customHeight="1">
      <c r="A72" s="249"/>
      <c r="B72" s="94" t="s">
        <v>92</v>
      </c>
      <c r="C72" s="131" t="s">
        <v>172</v>
      </c>
      <c r="D72" s="132">
        <v>113826</v>
      </c>
      <c r="E72" s="95" t="s">
        <v>208</v>
      </c>
      <c r="F72" s="129">
        <f t="shared" si="10"/>
        <v>80.72399999999999</v>
      </c>
      <c r="G72" s="129">
        <f t="shared" si="11"/>
        <v>80.720640000000003</v>
      </c>
      <c r="H72" s="129">
        <v>67.267200000000003</v>
      </c>
      <c r="I72" s="129">
        <f t="shared" si="12"/>
        <v>80.720640000000003</v>
      </c>
      <c r="J72" s="150">
        <v>0.2</v>
      </c>
      <c r="K72" s="129">
        <v>67.27</v>
      </c>
      <c r="L72" s="129">
        <f t="shared" si="13"/>
        <v>80.72399999999999</v>
      </c>
      <c r="M72" s="150">
        <v>0.2</v>
      </c>
      <c r="N72" s="155">
        <v>67.27</v>
      </c>
      <c r="O72" s="155">
        <f t="shared" si="14"/>
        <v>80.72399999999999</v>
      </c>
      <c r="P72" s="95" t="s">
        <v>208</v>
      </c>
      <c r="Q72" s="146">
        <f t="shared" si="15"/>
        <v>0</v>
      </c>
      <c r="R72" s="139"/>
      <c r="S72" s="96"/>
      <c r="T72" s="96"/>
      <c r="U72" s="96"/>
      <c r="V72" s="98"/>
    </row>
    <row r="73" spans="1:22" ht="23" customHeight="1" thickBot="1">
      <c r="A73" s="250"/>
      <c r="B73" s="147" t="s">
        <v>360</v>
      </c>
      <c r="C73" s="140" t="s">
        <v>174</v>
      </c>
      <c r="D73" s="141">
        <v>169681</v>
      </c>
      <c r="E73" s="105" t="s">
        <v>361</v>
      </c>
      <c r="F73" s="129">
        <f t="shared" si="10"/>
        <v>32.58</v>
      </c>
      <c r="G73" s="129">
        <f t="shared" si="11"/>
        <v>32.58</v>
      </c>
      <c r="H73" s="129">
        <v>27.15</v>
      </c>
      <c r="I73" s="129">
        <f t="shared" si="12"/>
        <v>32.58</v>
      </c>
      <c r="J73" s="150">
        <v>0.2</v>
      </c>
      <c r="K73" s="129">
        <v>27.15</v>
      </c>
      <c r="L73" s="129">
        <f t="shared" si="13"/>
        <v>32.58</v>
      </c>
      <c r="M73" s="150">
        <v>0.2</v>
      </c>
      <c r="N73" s="155">
        <v>21.18605520414031</v>
      </c>
      <c r="O73" s="155">
        <f t="shared" si="14"/>
        <v>25.423266244968371</v>
      </c>
      <c r="P73" s="105" t="s">
        <v>361</v>
      </c>
      <c r="Q73" s="146">
        <f t="shared" si="15"/>
        <v>-0.21966647498562394</v>
      </c>
      <c r="R73" s="142" t="s">
        <v>344</v>
      </c>
      <c r="S73" s="106"/>
      <c r="T73" s="106"/>
      <c r="U73" s="106"/>
      <c r="V73" s="108"/>
    </row>
    <row r="74" spans="1:22" ht="24.75" customHeight="1">
      <c r="A74" s="248" t="s">
        <v>2</v>
      </c>
      <c r="B74" s="109" t="s">
        <v>94</v>
      </c>
      <c r="C74" s="127" t="s">
        <v>178</v>
      </c>
      <c r="D74" s="128">
        <v>393402</v>
      </c>
      <c r="E74" s="110" t="s">
        <v>210</v>
      </c>
      <c r="F74" s="129">
        <f t="shared" si="10"/>
        <v>21.834744525547446</v>
      </c>
      <c r="G74" s="129">
        <f t="shared" si="11"/>
        <v>23.93925338894682</v>
      </c>
      <c r="H74" s="129">
        <v>19.949377824122351</v>
      </c>
      <c r="I74" s="129">
        <f t="shared" si="12"/>
        <v>23.93925338894682</v>
      </c>
      <c r="J74" s="150">
        <v>0.2</v>
      </c>
      <c r="K74" s="129">
        <v>18.195620437956205</v>
      </c>
      <c r="L74" s="129">
        <f t="shared" si="13"/>
        <v>21.834744525547446</v>
      </c>
      <c r="M74" s="150">
        <v>0.2</v>
      </c>
      <c r="N74" s="155">
        <v>17.289653201219512</v>
      </c>
      <c r="O74" s="155">
        <f t="shared" si="14"/>
        <v>20.747583841463413</v>
      </c>
      <c r="P74" s="110" t="s">
        <v>210</v>
      </c>
      <c r="Q74" s="146">
        <f t="shared" si="15"/>
        <v>-4.9790400927843023E-2</v>
      </c>
      <c r="R74" s="143"/>
      <c r="S74" s="111"/>
      <c r="T74" s="111"/>
      <c r="U74" s="111"/>
      <c r="V74" s="113"/>
    </row>
    <row r="75" spans="1:22" ht="23" customHeight="1">
      <c r="A75" s="249"/>
      <c r="B75" s="94"/>
      <c r="C75" s="131"/>
      <c r="D75" s="132"/>
      <c r="E75" s="95"/>
      <c r="F75" s="129"/>
      <c r="G75" s="129"/>
      <c r="H75" s="129"/>
      <c r="I75" s="129"/>
      <c r="J75" s="150"/>
      <c r="K75" s="129"/>
      <c r="L75" s="129"/>
      <c r="M75" s="150"/>
      <c r="N75" s="155"/>
      <c r="O75" s="155">
        <f t="shared" si="14"/>
        <v>0</v>
      </c>
      <c r="P75" s="95"/>
      <c r="Q75" s="146"/>
      <c r="R75" s="139"/>
      <c r="S75" s="96"/>
      <c r="T75" s="96"/>
      <c r="U75" s="96"/>
      <c r="V75" s="98"/>
    </row>
    <row r="76" spans="1:22" ht="23" customHeight="1">
      <c r="A76" s="249"/>
      <c r="B76" s="94" t="s">
        <v>326</v>
      </c>
      <c r="C76" s="131" t="s">
        <v>178</v>
      </c>
      <c r="D76" s="132">
        <v>160940</v>
      </c>
      <c r="E76" s="95" t="s">
        <v>327</v>
      </c>
      <c r="F76" s="129">
        <f t="shared" si="10"/>
        <v>11.435694716242658</v>
      </c>
      <c r="G76" s="129">
        <f t="shared" si="11"/>
        <v>12.544908023483364</v>
      </c>
      <c r="H76" s="129">
        <v>10.45409001956947</v>
      </c>
      <c r="I76" s="129">
        <f t="shared" si="12"/>
        <v>12.544908023483364</v>
      </c>
      <c r="J76" s="150">
        <v>0.2</v>
      </c>
      <c r="K76" s="129">
        <v>9.5297455968688816</v>
      </c>
      <c r="L76" s="129">
        <f t="shared" ref="L76:L77" si="16">K76*1.2</f>
        <v>11.435694716242658</v>
      </c>
      <c r="M76" s="150">
        <v>0.2</v>
      </c>
      <c r="N76" s="155">
        <v>9.0540577448302759</v>
      </c>
      <c r="O76" s="155">
        <f t="shared" si="14"/>
        <v>10.864869293796332</v>
      </c>
      <c r="P76" s="95" t="s">
        <v>327</v>
      </c>
      <c r="Q76" s="146">
        <f t="shared" si="15"/>
        <v>-4.991611236661956E-2</v>
      </c>
      <c r="R76" s="139"/>
      <c r="S76" s="96"/>
      <c r="T76" s="96"/>
      <c r="U76" s="96"/>
      <c r="V76" s="98"/>
    </row>
    <row r="77" spans="1:22" ht="23" customHeight="1">
      <c r="A77" s="249"/>
      <c r="B77" s="94" t="s">
        <v>301</v>
      </c>
      <c r="C77" s="131" t="s">
        <v>226</v>
      </c>
      <c r="D77" s="132">
        <v>393408</v>
      </c>
      <c r="E77" s="95" t="s">
        <v>222</v>
      </c>
      <c r="F77" s="129">
        <f t="shared" si="10"/>
        <v>27.108893658536591</v>
      </c>
      <c r="G77" s="129">
        <f t="shared" si="11"/>
        <v>29.962142211740204</v>
      </c>
      <c r="H77" s="129">
        <v>24.968451843116839</v>
      </c>
      <c r="I77" s="129">
        <f t="shared" si="12"/>
        <v>29.962142211740204</v>
      </c>
      <c r="J77" s="150">
        <v>0.2</v>
      </c>
      <c r="K77" s="129">
        <v>22.590744715447158</v>
      </c>
      <c r="L77" s="129">
        <f t="shared" si="16"/>
        <v>27.108893658536591</v>
      </c>
      <c r="M77" s="150">
        <v>0.2</v>
      </c>
      <c r="N77" s="155">
        <v>20.819827462257368</v>
      </c>
      <c r="O77" s="155">
        <f t="shared" si="14"/>
        <v>24.983792954708843</v>
      </c>
      <c r="P77" s="95" t="s">
        <v>222</v>
      </c>
      <c r="Q77" s="146">
        <f t="shared" si="15"/>
        <v>-7.8391273749327417E-2</v>
      </c>
      <c r="R77" s="139"/>
      <c r="S77" s="96"/>
      <c r="T77" s="96"/>
      <c r="U77" s="96"/>
      <c r="V77" s="98"/>
    </row>
    <row r="78" spans="1:22" ht="23" customHeight="1">
      <c r="A78" s="249"/>
      <c r="B78" s="94"/>
      <c r="C78" s="131"/>
      <c r="D78" s="132"/>
      <c r="E78" s="95"/>
      <c r="F78" s="129"/>
      <c r="G78" s="129"/>
      <c r="H78" s="129"/>
      <c r="I78" s="129"/>
      <c r="J78" s="150"/>
      <c r="K78" s="129"/>
      <c r="L78" s="129"/>
      <c r="M78" s="150"/>
      <c r="N78" s="155"/>
      <c r="O78" s="155">
        <f t="shared" si="14"/>
        <v>0</v>
      </c>
      <c r="P78" s="95"/>
      <c r="Q78" s="146"/>
      <c r="R78" s="139"/>
      <c r="S78" s="96"/>
      <c r="T78" s="96"/>
      <c r="U78" s="96"/>
      <c r="V78" s="98"/>
    </row>
    <row r="79" spans="1:22" ht="23" customHeight="1">
      <c r="A79" s="249"/>
      <c r="B79" s="94" t="s">
        <v>328</v>
      </c>
      <c r="C79" s="127" t="s">
        <v>178</v>
      </c>
      <c r="D79" s="132">
        <v>160941</v>
      </c>
      <c r="E79" s="95" t="s">
        <v>329</v>
      </c>
      <c r="F79" s="129">
        <f t="shared" si="10"/>
        <v>27.402359232372596</v>
      </c>
      <c r="G79" s="129">
        <f t="shared" si="11"/>
        <v>30.043080284625887</v>
      </c>
      <c r="H79" s="129">
        <v>25.03590023718824</v>
      </c>
      <c r="I79" s="129">
        <f t="shared" si="12"/>
        <v>30.043080284625887</v>
      </c>
      <c r="J79" s="150">
        <v>0.2</v>
      </c>
      <c r="K79" s="129">
        <v>22.835299360310497</v>
      </c>
      <c r="L79" s="129">
        <f t="shared" ref="L79:L81" si="17">K79*1.2</f>
        <v>27.402359232372596</v>
      </c>
      <c r="M79" s="150">
        <v>0.2</v>
      </c>
      <c r="N79" s="155">
        <v>21.698720050441363</v>
      </c>
      <c r="O79" s="155">
        <f t="shared" si="14"/>
        <v>26.038464060529634</v>
      </c>
      <c r="P79" s="95" t="s">
        <v>329</v>
      </c>
      <c r="Q79" s="146">
        <f t="shared" si="15"/>
        <v>-4.9772910437276656E-2</v>
      </c>
      <c r="R79" s="139"/>
      <c r="S79" s="96"/>
      <c r="T79" s="96"/>
      <c r="U79" s="96"/>
      <c r="V79" s="98"/>
    </row>
    <row r="80" spans="1:22" ht="23" customHeight="1">
      <c r="A80" s="249"/>
      <c r="B80" s="94" t="s">
        <v>139</v>
      </c>
      <c r="C80" s="131" t="s">
        <v>226</v>
      </c>
      <c r="D80" s="132">
        <v>393426</v>
      </c>
      <c r="E80" s="95" t="s">
        <v>223</v>
      </c>
      <c r="F80" s="129">
        <f t="shared" si="10"/>
        <v>35.199331296861978</v>
      </c>
      <c r="G80" s="129">
        <f t="shared" si="11"/>
        <v>38.648914855440744</v>
      </c>
      <c r="H80" s="129">
        <v>32.207429046200623</v>
      </c>
      <c r="I80" s="129">
        <f t="shared" si="12"/>
        <v>38.648914855440744</v>
      </c>
      <c r="J80" s="150">
        <v>0.2</v>
      </c>
      <c r="K80" s="129">
        <v>29.332776080718315</v>
      </c>
      <c r="L80" s="129">
        <f t="shared" si="17"/>
        <v>35.199331296861978</v>
      </c>
      <c r="M80" s="150">
        <v>0.2</v>
      </c>
      <c r="N80" s="155">
        <v>27.034401301077455</v>
      </c>
      <c r="O80" s="155">
        <f t="shared" si="14"/>
        <v>32.441281561292946</v>
      </c>
      <c r="P80" s="95" t="s">
        <v>223</v>
      </c>
      <c r="Q80" s="146">
        <f t="shared" si="15"/>
        <v>-7.8355174202269909E-2</v>
      </c>
      <c r="R80" s="139"/>
      <c r="S80" s="96"/>
      <c r="T80" s="96"/>
      <c r="U80" s="96"/>
      <c r="V80" s="98"/>
    </row>
    <row r="81" spans="1:22" ht="23" customHeight="1">
      <c r="A81" s="249"/>
      <c r="B81" s="94" t="s">
        <v>278</v>
      </c>
      <c r="C81" s="131" t="s">
        <v>178</v>
      </c>
      <c r="D81" s="132">
        <v>393423</v>
      </c>
      <c r="E81" s="95" t="s">
        <v>222</v>
      </c>
      <c r="F81" s="129">
        <f t="shared" si="10"/>
        <v>39.780809979073496</v>
      </c>
      <c r="G81" s="129">
        <f t="shared" si="11"/>
        <v>43.625941651963387</v>
      </c>
      <c r="H81" s="129">
        <v>36.354951376636158</v>
      </c>
      <c r="I81" s="129">
        <f t="shared" si="12"/>
        <v>43.625941651963387</v>
      </c>
      <c r="J81" s="150">
        <v>0.2</v>
      </c>
      <c r="K81" s="129">
        <v>33.150674982561249</v>
      </c>
      <c r="L81" s="129">
        <f t="shared" si="17"/>
        <v>39.780809979073496</v>
      </c>
      <c r="M81" s="150">
        <v>0.2</v>
      </c>
      <c r="N81" s="155">
        <v>31.49294744893368</v>
      </c>
      <c r="O81" s="155">
        <f t="shared" si="14"/>
        <v>37.791536938720419</v>
      </c>
      <c r="P81" s="95" t="s">
        <v>222</v>
      </c>
      <c r="Q81" s="146">
        <f t="shared" si="15"/>
        <v>-5.0005845567235155E-2</v>
      </c>
      <c r="R81" s="139"/>
      <c r="S81" s="96"/>
      <c r="T81" s="96"/>
      <c r="U81" s="96"/>
      <c r="V81" s="98"/>
    </row>
    <row r="82" spans="1:22">
      <c r="A82" s="249"/>
      <c r="B82" s="94"/>
      <c r="C82" s="131"/>
      <c r="D82" s="132"/>
      <c r="E82" s="95"/>
      <c r="F82" s="129"/>
      <c r="G82" s="129"/>
      <c r="H82" s="129"/>
      <c r="I82" s="129"/>
      <c r="J82" s="150"/>
      <c r="K82" s="129"/>
      <c r="L82" s="129"/>
      <c r="M82" s="150"/>
      <c r="N82" s="155"/>
      <c r="O82" s="155">
        <f t="shared" si="14"/>
        <v>0</v>
      </c>
      <c r="P82" s="95"/>
      <c r="Q82" s="146"/>
      <c r="R82" s="139"/>
      <c r="S82" s="96"/>
      <c r="T82" s="96"/>
      <c r="U82" s="96"/>
      <c r="V82" s="98"/>
    </row>
    <row r="83" spans="1:22" ht="23" customHeight="1">
      <c r="A83" s="249"/>
      <c r="B83" s="94" t="s">
        <v>96</v>
      </c>
      <c r="C83" s="131" t="s">
        <v>179</v>
      </c>
      <c r="D83" s="132">
        <v>390679</v>
      </c>
      <c r="E83" s="95" t="s">
        <v>308</v>
      </c>
      <c r="F83" s="129">
        <f t="shared" si="10"/>
        <v>24.587894060995183</v>
      </c>
      <c r="G83" s="129">
        <f t="shared" si="11"/>
        <v>22.81591011235955</v>
      </c>
      <c r="H83" s="129">
        <v>19.013258426966292</v>
      </c>
      <c r="I83" s="129">
        <f t="shared" si="12"/>
        <v>22.81591011235955</v>
      </c>
      <c r="J83" s="150">
        <v>0.2</v>
      </c>
      <c r="K83" s="129">
        <v>20.489911717495985</v>
      </c>
      <c r="L83" s="129">
        <f>K83*1.2</f>
        <v>24.587894060995183</v>
      </c>
      <c r="M83" s="150">
        <v>0.2</v>
      </c>
      <c r="N83" s="155">
        <v>20.49</v>
      </c>
      <c r="O83" s="155">
        <f t="shared" si="14"/>
        <v>24.587999999999997</v>
      </c>
      <c r="P83" s="95" t="s">
        <v>308</v>
      </c>
      <c r="Q83" s="146">
        <f t="shared" si="15"/>
        <v>4.3085839133685746E-6</v>
      </c>
      <c r="R83" s="139"/>
      <c r="S83" s="96"/>
      <c r="T83" s="96"/>
      <c r="U83" s="96"/>
      <c r="V83" s="98"/>
    </row>
    <row r="84" spans="1:22">
      <c r="A84" s="249"/>
      <c r="B84" s="94"/>
      <c r="C84" s="131" t="s">
        <v>175</v>
      </c>
      <c r="D84" s="132"/>
      <c r="E84" s="95"/>
      <c r="F84" s="129"/>
      <c r="G84" s="129"/>
      <c r="H84" s="129"/>
      <c r="I84" s="129"/>
      <c r="J84" s="150"/>
      <c r="K84" s="129"/>
      <c r="L84" s="129"/>
      <c r="M84" s="150"/>
      <c r="N84" s="155"/>
      <c r="O84" s="155">
        <f t="shared" si="14"/>
        <v>0</v>
      </c>
      <c r="P84" s="95"/>
      <c r="Q84" s="146"/>
      <c r="R84" s="139"/>
      <c r="S84" s="96"/>
      <c r="T84" s="96"/>
      <c r="U84" s="96"/>
      <c r="V84" s="98"/>
    </row>
    <row r="85" spans="1:22" ht="27" customHeight="1">
      <c r="A85" s="249"/>
      <c r="B85" s="94" t="s">
        <v>317</v>
      </c>
      <c r="C85" s="131" t="s">
        <v>166</v>
      </c>
      <c r="D85" s="144">
        <v>734001</v>
      </c>
      <c r="E85" s="95" t="s">
        <v>182</v>
      </c>
      <c r="F85" s="129">
        <f t="shared" si="10"/>
        <v>3.6976048387096765</v>
      </c>
      <c r="G85" s="129">
        <f>H85*(1+5.5%)</f>
        <v>4.325499999999999</v>
      </c>
      <c r="H85" s="129">
        <v>4.0999999999999996</v>
      </c>
      <c r="I85" s="129">
        <f>H85*1.055</f>
        <v>4.325499999999999</v>
      </c>
      <c r="J85" s="150">
        <v>5.5E-2</v>
      </c>
      <c r="K85" s="129">
        <v>3.5048387096774185</v>
      </c>
      <c r="L85" s="129">
        <f>K85*1.055</f>
        <v>3.6976048387096765</v>
      </c>
      <c r="M85" s="150">
        <v>5.5E-2</v>
      </c>
      <c r="N85" s="155">
        <v>3.0377358490566038</v>
      </c>
      <c r="O85" s="155">
        <f t="shared" si="14"/>
        <v>3.2048113207547169</v>
      </c>
      <c r="P85" s="95" t="s">
        <v>182</v>
      </c>
      <c r="Q85" s="146">
        <f t="shared" si="15"/>
        <v>-0.13327371080759562</v>
      </c>
      <c r="R85" s="145"/>
      <c r="S85" s="115"/>
      <c r="T85" s="115"/>
      <c r="U85" s="96"/>
      <c r="V85" s="98"/>
    </row>
    <row r="86" spans="1:22" ht="27" customHeight="1">
      <c r="A86" s="249"/>
      <c r="B86" s="94" t="s">
        <v>316</v>
      </c>
      <c r="C86" s="131" t="s">
        <v>166</v>
      </c>
      <c r="D86" s="144">
        <v>731005</v>
      </c>
      <c r="E86" s="95" t="s">
        <v>182</v>
      </c>
      <c r="F86" s="129">
        <f t="shared" si="10"/>
        <v>6.59375</v>
      </c>
      <c r="G86" s="129">
        <f>H86*(1+5.5%)</f>
        <v>6.59375</v>
      </c>
      <c r="H86" s="129">
        <v>6.25</v>
      </c>
      <c r="I86" s="129">
        <f>H86*1.055</f>
        <v>6.59375</v>
      </c>
      <c r="J86" s="150">
        <v>5.5E-2</v>
      </c>
      <c r="K86" s="129">
        <v>6.25</v>
      </c>
      <c r="L86" s="129">
        <f>K86*1.055</f>
        <v>6.59375</v>
      </c>
      <c r="M86" s="150">
        <v>5.5E-2</v>
      </c>
      <c r="N86" s="155">
        <v>5.8125</v>
      </c>
      <c r="O86" s="155">
        <f t="shared" si="14"/>
        <v>6.1321874999999997</v>
      </c>
      <c r="P86" s="95" t="s">
        <v>182</v>
      </c>
      <c r="Q86" s="146">
        <f t="shared" si="15"/>
        <v>-7.0000000000000048E-2</v>
      </c>
      <c r="R86" s="145"/>
      <c r="S86" s="115"/>
      <c r="T86" s="96"/>
      <c r="U86" s="96"/>
      <c r="V86" s="98"/>
    </row>
    <row r="87" spans="1:22" ht="27" customHeight="1">
      <c r="A87" s="249"/>
      <c r="B87" s="94" t="s">
        <v>343</v>
      </c>
      <c r="C87" s="131" t="s">
        <v>166</v>
      </c>
      <c r="D87" s="144" t="s">
        <v>338</v>
      </c>
      <c r="E87" s="95" t="s">
        <v>182</v>
      </c>
      <c r="F87" s="129">
        <f t="shared" si="10"/>
        <v>4.9800000000000004</v>
      </c>
      <c r="G87" s="129">
        <f t="shared" si="11"/>
        <v>0</v>
      </c>
      <c r="H87" s="129">
        <v>0</v>
      </c>
      <c r="I87" s="129"/>
      <c r="J87" s="150"/>
      <c r="K87" s="129">
        <v>4.1500000000000004</v>
      </c>
      <c r="L87" s="129">
        <f>K87*1.2</f>
        <v>4.9800000000000004</v>
      </c>
      <c r="M87" s="150">
        <v>0.2</v>
      </c>
      <c r="N87" s="155">
        <v>4.1399999999999997</v>
      </c>
      <c r="O87" s="155">
        <f t="shared" si="14"/>
        <v>4.968</v>
      </c>
      <c r="P87" s="95" t="s">
        <v>182</v>
      </c>
      <c r="Q87" s="146">
        <f t="shared" si="15"/>
        <v>-2.4096385542169588E-3</v>
      </c>
      <c r="R87" s="145"/>
      <c r="S87" s="115"/>
      <c r="T87" s="96"/>
      <c r="U87" s="96"/>
      <c r="V87" s="98"/>
    </row>
    <row r="88" spans="1:22" ht="27" customHeight="1">
      <c r="A88" s="249"/>
      <c r="B88" s="94" t="s">
        <v>315</v>
      </c>
      <c r="C88" s="131" t="s">
        <v>166</v>
      </c>
      <c r="D88" s="144" t="s">
        <v>318</v>
      </c>
      <c r="E88" s="95" t="s">
        <v>182</v>
      </c>
      <c r="F88" s="129">
        <f t="shared" si="10"/>
        <v>3.9</v>
      </c>
      <c r="G88" s="129">
        <f t="shared" si="11"/>
        <v>0</v>
      </c>
      <c r="H88" s="129">
        <v>0</v>
      </c>
      <c r="I88" s="129"/>
      <c r="J88" s="150"/>
      <c r="K88" s="129">
        <v>3.25</v>
      </c>
      <c r="L88" s="129">
        <f>K88*1.2</f>
        <v>3.9</v>
      </c>
      <c r="M88" s="150">
        <v>0.2</v>
      </c>
      <c r="N88" s="155">
        <v>3.25</v>
      </c>
      <c r="O88" s="155">
        <f t="shared" si="14"/>
        <v>3.9</v>
      </c>
      <c r="P88" s="95" t="s">
        <v>182</v>
      </c>
      <c r="Q88" s="146">
        <f t="shared" si="15"/>
        <v>0</v>
      </c>
      <c r="R88" s="145"/>
      <c r="S88" s="115"/>
      <c r="T88" s="96"/>
      <c r="U88" s="96"/>
      <c r="V88" s="98"/>
    </row>
    <row r="89" spans="1:22" ht="27" customHeight="1">
      <c r="A89" s="249"/>
      <c r="B89" s="94" t="s">
        <v>339</v>
      </c>
      <c r="C89" s="127" t="s">
        <v>166</v>
      </c>
      <c r="D89" s="132">
        <v>391381</v>
      </c>
      <c r="E89" s="95" t="s">
        <v>340</v>
      </c>
      <c r="F89" s="129">
        <f t="shared" si="10"/>
        <v>3.9000000000000008</v>
      </c>
      <c r="G89" s="129">
        <v>3.9</v>
      </c>
      <c r="H89" s="129">
        <v>3.25</v>
      </c>
      <c r="I89" s="129">
        <f t="shared" ref="I89" si="18">H89*1.2</f>
        <v>3.9</v>
      </c>
      <c r="J89" s="150">
        <v>0.2</v>
      </c>
      <c r="K89" s="129">
        <v>3.2500000000000009</v>
      </c>
      <c r="L89" s="129">
        <f>K89*1.2</f>
        <v>3.9000000000000008</v>
      </c>
      <c r="M89" s="150">
        <v>0.2</v>
      </c>
      <c r="N89" s="155">
        <v>2.3430232558139537</v>
      </c>
      <c r="O89" s="155">
        <f t="shared" si="14"/>
        <v>2.8116279069767445</v>
      </c>
      <c r="P89" s="95" t="s">
        <v>340</v>
      </c>
      <c r="Q89" s="146">
        <f>(O89-F89)/F89</f>
        <v>-0.27906976744186052</v>
      </c>
      <c r="R89" s="139"/>
      <c r="S89" s="96"/>
      <c r="T89" s="96"/>
      <c r="U89" s="96"/>
      <c r="V89" s="98"/>
    </row>
    <row r="90" spans="1:22" ht="27" customHeight="1">
      <c r="A90" s="249"/>
      <c r="B90" s="94" t="s">
        <v>319</v>
      </c>
      <c r="C90" s="131" t="s">
        <v>166</v>
      </c>
      <c r="D90" s="144">
        <v>730010</v>
      </c>
      <c r="E90" s="95" t="s">
        <v>182</v>
      </c>
      <c r="F90" s="129">
        <f t="shared" si="10"/>
        <v>3.205135869565217</v>
      </c>
      <c r="G90" s="129">
        <f>H90*(1+5.5%)</f>
        <v>3.42875</v>
      </c>
      <c r="H90" s="129">
        <v>3.25</v>
      </c>
      <c r="I90" s="129">
        <f>H90*1.055</f>
        <v>3.42875</v>
      </c>
      <c r="J90" s="150">
        <v>5.5E-2</v>
      </c>
      <c r="K90" s="129">
        <v>3.0380434782608692</v>
      </c>
      <c r="L90" s="129">
        <f>K90*1.055</f>
        <v>3.205135869565217</v>
      </c>
      <c r="M90" s="150">
        <v>5.5E-2</v>
      </c>
      <c r="N90" s="155">
        <v>2.9551627906976745</v>
      </c>
      <c r="O90" s="155">
        <f t="shared" si="14"/>
        <v>3.1176967441860466</v>
      </c>
      <c r="P90" s="95" t="s">
        <v>182</v>
      </c>
      <c r="Q90" s="146">
        <f t="shared" si="15"/>
        <v>-2.7280941881266244E-2</v>
      </c>
      <c r="R90" s="145"/>
      <c r="S90" s="115"/>
      <c r="T90" s="96"/>
      <c r="U90" s="96"/>
      <c r="V90" s="98"/>
    </row>
    <row r="91" spans="1:22" ht="27" customHeight="1">
      <c r="A91" s="249"/>
      <c r="B91" s="94" t="s">
        <v>114</v>
      </c>
      <c r="C91" s="131" t="s">
        <v>166</v>
      </c>
      <c r="D91" s="144">
        <v>391181</v>
      </c>
      <c r="E91" s="95" t="s">
        <v>182</v>
      </c>
      <c r="F91" s="129">
        <f t="shared" si="10"/>
        <v>3.8071428571428574</v>
      </c>
      <c r="G91" s="129">
        <f t="shared" si="11"/>
        <v>3.9</v>
      </c>
      <c r="H91" s="129">
        <v>3.25</v>
      </c>
      <c r="I91" s="129">
        <f t="shared" ref="I91:I92" si="19">H91*1.2</f>
        <v>3.9</v>
      </c>
      <c r="J91" s="150">
        <v>0.2</v>
      </c>
      <c r="K91" s="129">
        <v>3.1726190476190479</v>
      </c>
      <c r="L91" s="129">
        <f t="shared" ref="L91:L92" si="20">K91*1.2</f>
        <v>3.8071428571428574</v>
      </c>
      <c r="M91" s="150">
        <v>0.2</v>
      </c>
      <c r="N91" s="155">
        <v>3.1081463414634145</v>
      </c>
      <c r="O91" s="155">
        <f t="shared" si="14"/>
        <v>3.7297756097560972</v>
      </c>
      <c r="P91" s="95" t="s">
        <v>182</v>
      </c>
      <c r="Q91" s="146">
        <f t="shared" si="15"/>
        <v>-2.0321603441175274E-2</v>
      </c>
      <c r="R91" s="145"/>
      <c r="S91" s="115"/>
      <c r="T91" s="96"/>
      <c r="U91" s="96"/>
      <c r="V91" s="98"/>
    </row>
    <row r="92" spans="1:22" ht="27" customHeight="1">
      <c r="A92" s="249"/>
      <c r="B92" s="94" t="s">
        <v>320</v>
      </c>
      <c r="C92" s="131" t="s">
        <v>180</v>
      </c>
      <c r="D92" s="144">
        <v>106289</v>
      </c>
      <c r="E92" s="95" t="s">
        <v>211</v>
      </c>
      <c r="F92" s="129">
        <f t="shared" si="10"/>
        <v>0.72000000000000008</v>
      </c>
      <c r="G92" s="129">
        <f t="shared" si="11"/>
        <v>0.71999999999999986</v>
      </c>
      <c r="H92" s="129">
        <v>0.59999999999999987</v>
      </c>
      <c r="I92" s="129">
        <f t="shared" si="19"/>
        <v>0.71999999999999986</v>
      </c>
      <c r="J92" s="150">
        <v>0.2</v>
      </c>
      <c r="K92" s="129">
        <v>0.60000000000000009</v>
      </c>
      <c r="L92" s="129">
        <f t="shared" si="20"/>
        <v>0.72000000000000008</v>
      </c>
      <c r="M92" s="150">
        <v>0.2</v>
      </c>
      <c r="N92" s="155">
        <v>0.6</v>
      </c>
      <c r="O92" s="155">
        <f t="shared" si="14"/>
        <v>0.72</v>
      </c>
      <c r="P92" s="95" t="s">
        <v>211</v>
      </c>
      <c r="Q92" s="146">
        <f t="shared" si="15"/>
        <v>-1.5419764230904949E-16</v>
      </c>
      <c r="R92" s="145"/>
      <c r="S92" s="115"/>
      <c r="T92" s="96"/>
      <c r="U92" s="96"/>
      <c r="V92" s="98"/>
    </row>
    <row r="93" spans="1:22" ht="23" customHeight="1">
      <c r="A93" s="249"/>
      <c r="B93" s="94"/>
      <c r="C93" s="131"/>
      <c r="D93" s="132"/>
      <c r="E93" s="95"/>
      <c r="F93" s="129"/>
      <c r="G93" s="129"/>
      <c r="H93" s="129"/>
      <c r="I93" s="129"/>
      <c r="J93" s="150"/>
      <c r="K93" s="129"/>
      <c r="L93" s="129"/>
      <c r="M93" s="150"/>
      <c r="N93" s="155"/>
      <c r="O93" s="155">
        <f t="shared" si="14"/>
        <v>0</v>
      </c>
      <c r="P93" s="95"/>
      <c r="Q93" s="146"/>
      <c r="R93" s="139"/>
      <c r="S93" s="96"/>
      <c r="T93" s="96"/>
      <c r="U93" s="96"/>
      <c r="V93" s="98"/>
    </row>
    <row r="94" spans="1:22" ht="23" customHeight="1">
      <c r="A94" s="249"/>
      <c r="B94" s="94"/>
      <c r="C94" s="131"/>
      <c r="D94" s="132"/>
      <c r="E94" s="95"/>
      <c r="F94" s="129"/>
      <c r="G94" s="129"/>
      <c r="H94" s="129"/>
      <c r="I94" s="129"/>
      <c r="J94" s="150"/>
      <c r="K94" s="129"/>
      <c r="L94" s="129"/>
      <c r="M94" s="150"/>
      <c r="N94" s="155"/>
      <c r="O94" s="155">
        <f t="shared" si="14"/>
        <v>0</v>
      </c>
      <c r="P94" s="95"/>
      <c r="Q94" s="146"/>
      <c r="R94" s="139"/>
      <c r="S94" s="96"/>
      <c r="T94" s="96"/>
      <c r="U94" s="96"/>
      <c r="V94" s="98"/>
    </row>
    <row r="95" spans="1:22" ht="23" customHeight="1">
      <c r="A95" s="249"/>
      <c r="B95" s="94" t="s">
        <v>330</v>
      </c>
      <c r="C95" s="131" t="s">
        <v>166</v>
      </c>
      <c r="D95" s="132">
        <v>169005</v>
      </c>
      <c r="E95" s="95" t="s">
        <v>302</v>
      </c>
      <c r="F95" s="129">
        <f t="shared" si="10"/>
        <v>3.0400657894736844</v>
      </c>
      <c r="G95" s="129">
        <f>H95*(1+5.5%)</f>
        <v>3.8479736842105261</v>
      </c>
      <c r="H95" s="129">
        <v>3.6473684210526316</v>
      </c>
      <c r="I95" s="129">
        <f>H95*1.055</f>
        <v>3.8479736842105261</v>
      </c>
      <c r="J95" s="150">
        <v>5.5E-2</v>
      </c>
      <c r="K95" s="129">
        <v>2.8815789473684212</v>
      </c>
      <c r="L95" s="129">
        <f>K95*1.055</f>
        <v>3.0400657894736844</v>
      </c>
      <c r="M95" s="150">
        <v>5.5E-2</v>
      </c>
      <c r="N95" s="155">
        <v>2.88</v>
      </c>
      <c r="O95" s="155">
        <f t="shared" si="14"/>
        <v>3.0383999999999998</v>
      </c>
      <c r="P95" s="95" t="s">
        <v>302</v>
      </c>
      <c r="Q95" s="146">
        <f t="shared" si="15"/>
        <v>-5.47945205479605E-4</v>
      </c>
      <c r="R95" s="139"/>
      <c r="S95" s="96"/>
      <c r="T95" s="96"/>
      <c r="U95" s="96"/>
      <c r="V95" s="98"/>
    </row>
    <row r="96" spans="1:22" ht="23" customHeight="1">
      <c r="A96" s="249"/>
      <c r="B96" s="94"/>
      <c r="C96" s="131"/>
      <c r="D96" s="132"/>
      <c r="E96" s="95"/>
      <c r="F96" s="129"/>
      <c r="G96" s="129"/>
      <c r="H96" s="129"/>
      <c r="I96" s="129"/>
      <c r="J96" s="150"/>
      <c r="K96" s="129"/>
      <c r="L96" s="129"/>
      <c r="M96" s="150"/>
      <c r="N96" s="155"/>
      <c r="O96" s="155">
        <f t="shared" si="14"/>
        <v>0</v>
      </c>
      <c r="P96" s="95"/>
      <c r="Q96" s="146"/>
      <c r="R96" s="139"/>
      <c r="S96" s="96"/>
      <c r="T96" s="96"/>
      <c r="U96" s="96"/>
      <c r="V96" s="98"/>
    </row>
    <row r="97" spans="1:22" ht="23" customHeight="1">
      <c r="A97" s="249"/>
      <c r="B97" s="94" t="s">
        <v>341</v>
      </c>
      <c r="C97" s="131" t="s">
        <v>212</v>
      </c>
      <c r="D97" s="132">
        <v>395440</v>
      </c>
      <c r="E97" s="95" t="s">
        <v>181</v>
      </c>
      <c r="F97" s="129">
        <f t="shared" si="10"/>
        <v>30.1868689158044</v>
      </c>
      <c r="G97" s="129">
        <f>H97*(1+5.5%)</f>
        <v>31.386249999999997</v>
      </c>
      <c r="H97" s="129">
        <v>29.75</v>
      </c>
      <c r="I97" s="129">
        <f>H97*1.055</f>
        <v>31.386249999999997</v>
      </c>
      <c r="J97" s="150">
        <v>5.5E-2</v>
      </c>
      <c r="K97" s="129">
        <v>28.613145891757728</v>
      </c>
      <c r="L97" s="129">
        <f>K97*1.055</f>
        <v>30.1868689158044</v>
      </c>
      <c r="M97" s="150">
        <v>5.5E-2</v>
      </c>
      <c r="N97" s="155">
        <v>28.61</v>
      </c>
      <c r="O97" s="155">
        <f t="shared" si="14"/>
        <v>30.18355</v>
      </c>
      <c r="P97" s="95" t="s">
        <v>181</v>
      </c>
      <c r="Q97" s="146">
        <f t="shared" si="15"/>
        <v>-1.0994567915130658E-4</v>
      </c>
      <c r="R97" s="139"/>
      <c r="S97" s="96"/>
      <c r="T97" s="96"/>
      <c r="U97" s="96"/>
      <c r="V97" s="98"/>
    </row>
    <row r="98" spans="1:22" ht="23" customHeight="1">
      <c r="A98" s="249"/>
      <c r="B98" s="94"/>
      <c r="C98" s="131"/>
      <c r="D98" s="132"/>
      <c r="E98" s="95"/>
      <c r="F98" s="129"/>
      <c r="G98" s="129"/>
      <c r="H98" s="129"/>
      <c r="I98" s="129"/>
      <c r="J98" s="150"/>
      <c r="K98" s="129"/>
      <c r="L98" s="129"/>
      <c r="M98" s="150"/>
      <c r="N98" s="155"/>
      <c r="O98" s="155">
        <f t="shared" si="14"/>
        <v>0</v>
      </c>
      <c r="P98" s="95"/>
      <c r="Q98" s="146"/>
      <c r="R98" s="139"/>
      <c r="S98" s="96"/>
      <c r="T98" s="96"/>
      <c r="U98" s="96"/>
      <c r="V98" s="98"/>
    </row>
    <row r="99" spans="1:22" ht="19.25" customHeight="1">
      <c r="A99" s="249"/>
      <c r="B99" s="94" t="s">
        <v>349</v>
      </c>
      <c r="C99" s="95" t="s">
        <v>265</v>
      </c>
      <c r="D99" s="132">
        <v>390339</v>
      </c>
      <c r="E99" s="95" t="s">
        <v>334</v>
      </c>
      <c r="F99" s="129">
        <f t="shared" si="10"/>
        <v>51.295983307994426</v>
      </c>
      <c r="G99" s="129">
        <f>H99*(1+5.5%)</f>
        <v>51.304650000000002</v>
      </c>
      <c r="H99" s="129">
        <v>48.63</v>
      </c>
      <c r="I99" s="129">
        <f>H99*1.055</f>
        <v>51.304650000000002</v>
      </c>
      <c r="J99" s="150">
        <v>5.5E-2</v>
      </c>
      <c r="K99" s="129">
        <v>48.62178512606107</v>
      </c>
      <c r="L99" s="129">
        <f>K99*1.055</f>
        <v>51.295983307994426</v>
      </c>
      <c r="M99" s="150">
        <v>5.5E-2</v>
      </c>
      <c r="N99" s="155">
        <v>48.62</v>
      </c>
      <c r="O99" s="160">
        <v>51.3</v>
      </c>
      <c r="P99" s="95" t="s">
        <v>334</v>
      </c>
      <c r="Q99" s="146">
        <f t="shared" si="15"/>
        <v>7.8304220848128089E-5</v>
      </c>
      <c r="R99" s="139"/>
      <c r="S99" s="96" t="s">
        <v>290</v>
      </c>
      <c r="T99" s="96"/>
      <c r="U99" s="96"/>
      <c r="V99" s="98"/>
    </row>
    <row r="100" spans="1:22" ht="17" customHeight="1">
      <c r="A100" s="249"/>
      <c r="B100" s="94"/>
      <c r="C100" s="131"/>
      <c r="D100" s="132"/>
      <c r="E100" s="95"/>
      <c r="F100" s="129"/>
      <c r="G100" s="129"/>
      <c r="H100" s="129"/>
      <c r="I100" s="129"/>
      <c r="J100" s="150"/>
      <c r="K100" s="129"/>
      <c r="L100" s="129"/>
      <c r="M100" s="150"/>
      <c r="N100" s="155"/>
      <c r="O100" s="155">
        <f t="shared" si="14"/>
        <v>0</v>
      </c>
      <c r="P100" s="95"/>
      <c r="Q100" s="146"/>
      <c r="R100" s="139"/>
      <c r="S100" s="96"/>
      <c r="T100" s="96"/>
      <c r="U100" s="96"/>
      <c r="V100" s="98"/>
    </row>
    <row r="101" spans="1:22" ht="23" customHeight="1">
      <c r="A101" s="249"/>
      <c r="B101" s="94" t="s">
        <v>269</v>
      </c>
      <c r="C101" s="131" t="s">
        <v>275</v>
      </c>
      <c r="D101" s="132">
        <v>394038</v>
      </c>
      <c r="E101" s="95" t="s">
        <v>255</v>
      </c>
      <c r="F101" s="129">
        <f t="shared" si="10"/>
        <v>5.76</v>
      </c>
      <c r="G101" s="129">
        <f t="shared" si="11"/>
        <v>5.76</v>
      </c>
      <c r="H101" s="129">
        <v>4.8</v>
      </c>
      <c r="I101" s="129">
        <f t="shared" ref="I101:I107" si="21">H101*1.2</f>
        <v>5.76</v>
      </c>
      <c r="J101" s="150">
        <v>0.2</v>
      </c>
      <c r="K101" s="129">
        <v>4.8</v>
      </c>
      <c r="L101" s="129">
        <f t="shared" ref="L101:L102" si="22">K101*1.2</f>
        <v>5.76</v>
      </c>
      <c r="M101" s="150">
        <v>0.2</v>
      </c>
      <c r="N101" s="155">
        <v>4.8</v>
      </c>
      <c r="O101" s="155">
        <f t="shared" si="14"/>
        <v>5.76</v>
      </c>
      <c r="P101" s="95" t="s">
        <v>255</v>
      </c>
      <c r="Q101" s="146">
        <f t="shared" si="15"/>
        <v>0</v>
      </c>
      <c r="R101" s="139"/>
      <c r="S101" s="96"/>
      <c r="T101" s="96"/>
      <c r="U101" s="96"/>
      <c r="V101" s="98"/>
    </row>
    <row r="102" spans="1:22" ht="23" customHeight="1">
      <c r="A102" s="249"/>
      <c r="B102" s="94" t="s">
        <v>270</v>
      </c>
      <c r="C102" s="131" t="s">
        <v>276</v>
      </c>
      <c r="D102" s="132">
        <v>159012</v>
      </c>
      <c r="E102" s="95" t="s">
        <v>255</v>
      </c>
      <c r="F102" s="129">
        <f t="shared" si="10"/>
        <v>1.6440000000000003</v>
      </c>
      <c r="G102" s="129">
        <f t="shared" si="11"/>
        <v>1.6440000000000001</v>
      </c>
      <c r="H102" s="129">
        <v>1.37</v>
      </c>
      <c r="I102" s="129">
        <f t="shared" si="21"/>
        <v>1.6440000000000001</v>
      </c>
      <c r="J102" s="150">
        <v>0.2</v>
      </c>
      <c r="K102" s="129">
        <v>1.3700000000000003</v>
      </c>
      <c r="L102" s="129">
        <f t="shared" si="22"/>
        <v>1.6440000000000003</v>
      </c>
      <c r="M102" s="150">
        <v>0.2</v>
      </c>
      <c r="N102" s="155">
        <v>1.6026145833333336</v>
      </c>
      <c r="O102" s="155">
        <f t="shared" si="14"/>
        <v>1.9231375000000004</v>
      </c>
      <c r="P102" s="95" t="s">
        <v>255</v>
      </c>
      <c r="Q102" s="146">
        <f t="shared" si="15"/>
        <v>0.16979166666666665</v>
      </c>
      <c r="R102" s="139"/>
      <c r="S102" s="96"/>
      <c r="T102" s="96"/>
      <c r="U102" s="96"/>
      <c r="V102" s="98"/>
    </row>
    <row r="103" spans="1:22" ht="23" customHeight="1">
      <c r="A103" s="249"/>
      <c r="B103" s="94"/>
      <c r="C103" s="131"/>
      <c r="D103" s="132"/>
      <c r="E103" s="95"/>
      <c r="F103" s="129"/>
      <c r="G103" s="129"/>
      <c r="H103" s="129"/>
      <c r="I103" s="129"/>
      <c r="J103" s="150"/>
      <c r="K103" s="129"/>
      <c r="L103" s="129"/>
      <c r="M103" s="150"/>
      <c r="N103" s="155"/>
      <c r="O103" s="155">
        <f t="shared" si="14"/>
        <v>0</v>
      </c>
      <c r="P103" s="95"/>
      <c r="Q103" s="146"/>
      <c r="R103" s="139"/>
      <c r="S103" s="96"/>
      <c r="T103" s="96"/>
      <c r="U103" s="96"/>
      <c r="V103" s="98"/>
    </row>
    <row r="104" spans="1:22" ht="23" customHeight="1">
      <c r="A104" s="249"/>
      <c r="B104" s="94" t="s">
        <v>271</v>
      </c>
      <c r="C104" s="131" t="s">
        <v>275</v>
      </c>
      <c r="D104" s="132">
        <v>109481</v>
      </c>
      <c r="E104" s="95" t="s">
        <v>255</v>
      </c>
      <c r="F104" s="129">
        <f t="shared" si="10"/>
        <v>2.0760000000000001</v>
      </c>
      <c r="G104" s="129">
        <f t="shared" si="11"/>
        <v>2.0759999999999996</v>
      </c>
      <c r="H104" s="129">
        <v>1.7299999999999998</v>
      </c>
      <c r="I104" s="129">
        <f t="shared" si="21"/>
        <v>2.0759999999999996</v>
      </c>
      <c r="J104" s="150">
        <v>0.2</v>
      </c>
      <c r="K104" s="129">
        <v>1.73</v>
      </c>
      <c r="L104" s="129">
        <f t="shared" ref="L104:L107" si="23">K104*1.2</f>
        <v>2.0760000000000001</v>
      </c>
      <c r="M104" s="150">
        <v>0.2</v>
      </c>
      <c r="N104" s="155">
        <v>1.73</v>
      </c>
      <c r="O104" s="155">
        <f t="shared" si="14"/>
        <v>2.0760000000000001</v>
      </c>
      <c r="P104" s="95" t="s">
        <v>255</v>
      </c>
      <c r="Q104" s="146">
        <f t="shared" si="15"/>
        <v>0</v>
      </c>
      <c r="R104" s="139"/>
      <c r="S104" s="96"/>
      <c r="T104" s="96"/>
      <c r="U104" s="96"/>
      <c r="V104" s="98"/>
    </row>
    <row r="105" spans="1:22" ht="23" customHeight="1">
      <c r="A105" s="249"/>
      <c r="B105" s="94" t="s">
        <v>272</v>
      </c>
      <c r="C105" s="131" t="s">
        <v>277</v>
      </c>
      <c r="D105" s="132">
        <v>396107</v>
      </c>
      <c r="E105" s="95" t="s">
        <v>255</v>
      </c>
      <c r="F105" s="129">
        <f t="shared" si="10"/>
        <v>5.3134883720930235</v>
      </c>
      <c r="G105" s="129">
        <f t="shared" si="11"/>
        <v>4.2865116279069762</v>
      </c>
      <c r="H105" s="129">
        <v>3.5720930232558139</v>
      </c>
      <c r="I105" s="129">
        <f t="shared" si="21"/>
        <v>4.2865116279069762</v>
      </c>
      <c r="J105" s="150">
        <v>0.2</v>
      </c>
      <c r="K105" s="129">
        <v>4.4279069767441861</v>
      </c>
      <c r="L105" s="129">
        <f t="shared" si="23"/>
        <v>5.3134883720930235</v>
      </c>
      <c r="M105" s="150">
        <v>0.2</v>
      </c>
      <c r="N105" s="155">
        <v>4.43</v>
      </c>
      <c r="O105" s="155">
        <f t="shared" si="14"/>
        <v>5.3159999999999998</v>
      </c>
      <c r="P105" s="95" t="s">
        <v>255</v>
      </c>
      <c r="Q105" s="146">
        <f t="shared" si="15"/>
        <v>4.726890756301767E-4</v>
      </c>
      <c r="R105" s="139"/>
      <c r="S105" s="96"/>
      <c r="T105" s="96"/>
      <c r="U105" s="96"/>
      <c r="V105" s="98"/>
    </row>
    <row r="106" spans="1:22" ht="23" customHeight="1">
      <c r="A106" s="249"/>
      <c r="B106" s="94" t="s">
        <v>273</v>
      </c>
      <c r="C106" s="131" t="s">
        <v>275</v>
      </c>
      <c r="D106" s="132">
        <v>394059</v>
      </c>
      <c r="E106" s="95" t="s">
        <v>255</v>
      </c>
      <c r="F106" s="129">
        <f t="shared" si="10"/>
        <v>2.0640000000000001</v>
      </c>
      <c r="G106" s="129">
        <f t="shared" si="11"/>
        <v>2.0640000000000001</v>
      </c>
      <c r="H106" s="129">
        <v>1.72</v>
      </c>
      <c r="I106" s="129">
        <f t="shared" si="21"/>
        <v>2.0640000000000001</v>
      </c>
      <c r="J106" s="150">
        <v>0.2</v>
      </c>
      <c r="K106" s="129">
        <v>1.72</v>
      </c>
      <c r="L106" s="129">
        <f t="shared" si="23"/>
        <v>2.0640000000000001</v>
      </c>
      <c r="M106" s="150">
        <v>0.2</v>
      </c>
      <c r="N106" s="155">
        <v>1.72</v>
      </c>
      <c r="O106" s="155">
        <f t="shared" si="14"/>
        <v>2.0640000000000001</v>
      </c>
      <c r="P106" s="95" t="s">
        <v>255</v>
      </c>
      <c r="Q106" s="146">
        <f t="shared" si="15"/>
        <v>0</v>
      </c>
      <c r="R106" s="139"/>
      <c r="S106" s="96"/>
      <c r="T106" s="96"/>
      <c r="U106" s="96"/>
      <c r="V106" s="98"/>
    </row>
    <row r="107" spans="1:22" ht="23" customHeight="1" thickBot="1">
      <c r="A107" s="250"/>
      <c r="B107" s="104" t="s">
        <v>274</v>
      </c>
      <c r="C107" s="140" t="s">
        <v>170</v>
      </c>
      <c r="D107" s="141">
        <v>393108</v>
      </c>
      <c r="E107" s="105" t="s">
        <v>255</v>
      </c>
      <c r="F107" s="129">
        <f t="shared" si="10"/>
        <v>19.032743466541657</v>
      </c>
      <c r="G107" s="129">
        <f t="shared" si="11"/>
        <v>19.028183288409704</v>
      </c>
      <c r="H107" s="129">
        <v>15.856819407008086</v>
      </c>
      <c r="I107" s="129">
        <f t="shared" si="21"/>
        <v>19.028183288409704</v>
      </c>
      <c r="J107" s="150">
        <v>0.2</v>
      </c>
      <c r="K107" s="129">
        <v>15.860619555451382</v>
      </c>
      <c r="L107" s="129">
        <f t="shared" si="23"/>
        <v>19.032743466541657</v>
      </c>
      <c r="M107" s="150">
        <v>0.2</v>
      </c>
      <c r="N107" s="155">
        <v>15.86</v>
      </c>
      <c r="O107" s="160">
        <f>L107</f>
        <v>19.032743466541657</v>
      </c>
      <c r="P107" s="105" t="s">
        <v>255</v>
      </c>
      <c r="Q107" s="146">
        <f t="shared" si="15"/>
        <v>0</v>
      </c>
      <c r="R107" s="142"/>
      <c r="S107" s="106"/>
      <c r="T107" s="106"/>
      <c r="U107" s="106"/>
      <c r="V107" s="108"/>
    </row>
  </sheetData>
  <autoFilter ref="A5:V107" xr:uid="{00000000-0009-0000-0000-000001000000}"/>
  <mergeCells count="9">
    <mergeCell ref="A4:V4"/>
    <mergeCell ref="A29:A51"/>
    <mergeCell ref="A74:A107"/>
    <mergeCell ref="A64:A73"/>
    <mergeCell ref="A6:A19"/>
    <mergeCell ref="A25:A28"/>
    <mergeCell ref="A52:A63"/>
    <mergeCell ref="A20:A24"/>
    <mergeCell ref="A3:V3"/>
  </mergeCells>
  <conditionalFormatting sqref="B73">
    <cfRule type="containsText" dxfId="20" priority="1" operator="containsText" text="Egalim">
      <formula>NOT(ISERROR(SEARCH("Egalim",B73)))</formula>
    </cfRule>
  </conditionalFormatting>
  <conditionalFormatting sqref="D59">
    <cfRule type="duplicateValues" dxfId="19" priority="31"/>
  </conditionalFormatting>
  <conditionalFormatting sqref="D88">
    <cfRule type="duplicateValues" dxfId="18" priority="32"/>
  </conditionalFormatting>
  <conditionalFormatting sqref="D89">
    <cfRule type="duplicateValues" dxfId="17" priority="33"/>
  </conditionalFormatting>
  <conditionalFormatting sqref="D96:D97">
    <cfRule type="duplicateValues" dxfId="16" priority="34"/>
  </conditionalFormatting>
  <conditionalFormatting sqref="D99">
    <cfRule type="duplicateValues" dxfId="15" priority="30"/>
  </conditionalFormatting>
  <conditionalFormatting sqref="D100:D1048576 D1:D58 D60:D87 D90:D95 D98">
    <cfRule type="duplicateValues" dxfId="14" priority="25"/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008000"/>
  </sheetPr>
  <dimension ref="A1:V147"/>
  <sheetViews>
    <sheetView zoomScale="80" zoomScaleNormal="80" workbookViewId="0">
      <pane xSplit="1" ySplit="6" topLeftCell="B56" activePane="bottomRight" state="frozen"/>
      <selection pane="topRight" activeCell="B1" sqref="B1"/>
      <selection pane="bottomLeft" activeCell="A6" sqref="A6"/>
      <selection pane="bottomRight" activeCell="C18" sqref="C18"/>
    </sheetView>
  </sheetViews>
  <sheetFormatPr baseColWidth="10" defaultColWidth="10.85546875" defaultRowHeight="18"/>
  <cols>
    <col min="1" max="1" width="9.5703125" style="3" customWidth="1"/>
    <col min="2" max="2" width="47.5703125" style="54" customWidth="1"/>
    <col min="3" max="3" width="23.85546875" style="54" customWidth="1"/>
    <col min="4" max="4" width="9.140625" style="126" customWidth="1"/>
    <col min="5" max="5" width="14" style="54" customWidth="1"/>
    <col min="6" max="6" width="12.5703125" style="85" customWidth="1"/>
    <col min="7" max="9" width="12.5703125" style="74" hidden="1" customWidth="1"/>
    <col min="10" max="10" width="12.5703125" style="154" hidden="1" customWidth="1"/>
    <col min="11" max="12" width="12.5703125" style="74" customWidth="1"/>
    <col min="13" max="13" width="12.5703125" style="154" hidden="1" customWidth="1"/>
    <col min="14" max="15" width="12.5703125" style="154" customWidth="1"/>
    <col min="16" max="16" width="12.85546875" style="1" customWidth="1"/>
    <col min="17" max="17" width="10.85546875" style="1" customWidth="1"/>
    <col min="18" max="18" width="12.42578125" style="58" customWidth="1"/>
    <col min="19" max="19" width="19.140625" style="1" customWidth="1"/>
    <col min="20" max="20" width="19.85546875" style="1" customWidth="1"/>
    <col min="21" max="21" width="11.85546875" style="1" customWidth="1"/>
    <col min="22" max="22" width="30.140625" style="1" customWidth="1"/>
    <col min="23" max="16384" width="10.85546875" style="1"/>
  </cols>
  <sheetData>
    <row r="1" spans="1:22" ht="70.25" customHeight="1" thickBot="1">
      <c r="A1" s="69"/>
      <c r="B1" s="116" t="s">
        <v>323</v>
      </c>
      <c r="C1" s="62"/>
      <c r="D1" s="118"/>
      <c r="E1" s="64"/>
      <c r="F1" s="77"/>
      <c r="G1" s="73"/>
      <c r="H1" s="73"/>
      <c r="I1" s="73"/>
      <c r="J1" s="151"/>
      <c r="K1" s="73"/>
      <c r="L1" s="73"/>
      <c r="M1" s="151"/>
      <c r="N1" s="151"/>
      <c r="O1" s="151"/>
      <c r="P1" s="65"/>
      <c r="Q1" s="66"/>
      <c r="R1" s="66"/>
      <c r="S1" s="67"/>
      <c r="T1" s="68"/>
      <c r="U1" s="68"/>
      <c r="V1" s="68"/>
    </row>
    <row r="2" spans="1:22" s="32" customFormat="1" ht="45" customHeight="1" thickBot="1">
      <c r="A2" s="72" t="s">
        <v>322</v>
      </c>
      <c r="B2" s="117"/>
      <c r="C2" s="27"/>
      <c r="D2" s="119"/>
      <c r="E2" s="55"/>
      <c r="F2" s="84"/>
      <c r="G2" s="75"/>
      <c r="H2" s="75"/>
      <c r="I2" s="75"/>
      <c r="J2" s="152"/>
      <c r="K2" s="75"/>
      <c r="L2" s="75"/>
      <c r="M2" s="152"/>
      <c r="N2" s="152"/>
      <c r="O2" s="152"/>
      <c r="P2" s="30"/>
      <c r="Q2" s="30"/>
      <c r="R2" s="56"/>
      <c r="S2" s="52"/>
      <c r="T2" s="52"/>
      <c r="U2" s="52"/>
      <c r="V2" s="31"/>
    </row>
    <row r="3" spans="1:22" ht="70.25" customHeight="1" thickBot="1">
      <c r="A3" s="251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  <c r="S3" s="252"/>
      <c r="T3" s="252"/>
      <c r="U3" s="252"/>
      <c r="V3" s="259"/>
    </row>
    <row r="4" spans="1:22" ht="18" customHeight="1" thickBot="1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  <c r="Q4" s="254"/>
      <c r="R4" s="254"/>
      <c r="S4" s="254"/>
      <c r="T4" s="254"/>
      <c r="U4" s="254"/>
      <c r="V4" s="255"/>
    </row>
    <row r="5" spans="1:22" ht="40.25" customHeight="1" thickBot="1">
      <c r="A5" s="260" t="s">
        <v>50</v>
      </c>
      <c r="B5" s="261"/>
      <c r="C5" s="261"/>
      <c r="D5" s="261"/>
      <c r="E5" s="261"/>
      <c r="F5" s="261"/>
      <c r="G5" s="261"/>
      <c r="H5" s="261"/>
      <c r="I5" s="261"/>
      <c r="J5" s="261"/>
      <c r="K5" s="261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2"/>
    </row>
    <row r="6" spans="1:22" s="86" customFormat="1" ht="84" customHeight="1" thickBot="1">
      <c r="A6" s="281"/>
      <c r="B6" s="282" t="s">
        <v>309</v>
      </c>
      <c r="C6" s="283" t="s">
        <v>310</v>
      </c>
      <c r="D6" s="284" t="s">
        <v>3</v>
      </c>
      <c r="E6" s="283" t="s">
        <v>52</v>
      </c>
      <c r="F6" s="277" t="s">
        <v>357</v>
      </c>
      <c r="G6" s="285" t="s">
        <v>355</v>
      </c>
      <c r="H6" s="278" t="s">
        <v>367</v>
      </c>
      <c r="I6" s="278" t="s">
        <v>369</v>
      </c>
      <c r="J6" s="286" t="s">
        <v>371</v>
      </c>
      <c r="K6" s="278" t="s">
        <v>368</v>
      </c>
      <c r="L6" s="278" t="s">
        <v>370</v>
      </c>
      <c r="M6" s="153" t="s">
        <v>371</v>
      </c>
      <c r="N6" s="148" t="s">
        <v>378</v>
      </c>
      <c r="O6" s="83" t="s">
        <v>379</v>
      </c>
      <c r="P6" s="287" t="s">
        <v>356</v>
      </c>
      <c r="Q6" s="279" t="s">
        <v>372</v>
      </c>
      <c r="R6" s="288" t="s">
        <v>0</v>
      </c>
      <c r="S6" s="288" t="s">
        <v>54</v>
      </c>
      <c r="T6" s="288" t="s">
        <v>55</v>
      </c>
      <c r="U6" s="288" t="s">
        <v>57</v>
      </c>
      <c r="V6" s="289" t="s">
        <v>56</v>
      </c>
    </row>
    <row r="7" spans="1:22" ht="20" customHeight="1" thickBot="1">
      <c r="A7" s="256" t="s">
        <v>51</v>
      </c>
      <c r="B7" s="87" t="s">
        <v>163</v>
      </c>
      <c r="C7" s="88" t="s">
        <v>167</v>
      </c>
      <c r="D7" s="120">
        <v>156329</v>
      </c>
      <c r="E7" s="88" t="s">
        <v>181</v>
      </c>
      <c r="F7" s="89">
        <f>L7</f>
        <v>53.7943652254489</v>
      </c>
      <c r="G7" s="90">
        <f t="shared" ref="G7:G70" si="0">H7*(1+20%)</f>
        <v>57.28020107719928</v>
      </c>
      <c r="H7" s="129">
        <v>47.733500897666069</v>
      </c>
      <c r="I7" s="129">
        <f>H7*1.2</f>
        <v>57.28020107719928</v>
      </c>
      <c r="J7" s="150">
        <v>0.2</v>
      </c>
      <c r="K7" s="129">
        <v>44.828637687874085</v>
      </c>
      <c r="L7" s="129">
        <f>K7*1.2</f>
        <v>53.7943652254489</v>
      </c>
      <c r="M7" s="150">
        <v>0.2</v>
      </c>
      <c r="N7" s="155">
        <f>VLOOKUP(D7,'[2]FICHIER DE TRAVAIL'!$G$10055:$AL$10230,32,0)</f>
        <v>44.83</v>
      </c>
      <c r="O7" s="155">
        <f t="shared" ref="O7:O70" si="1">N7+(N7*M7)</f>
        <v>53.795999999999999</v>
      </c>
      <c r="P7" s="91" t="s">
        <v>181</v>
      </c>
      <c r="Q7" s="146">
        <f>(O7-F7)/F7</f>
        <v>3.0389326916464162E-5</v>
      </c>
      <c r="R7" s="92"/>
      <c r="S7" s="91" t="s">
        <v>244</v>
      </c>
      <c r="T7" s="91" t="s">
        <v>281</v>
      </c>
      <c r="U7" s="91"/>
      <c r="V7" s="93"/>
    </row>
    <row r="8" spans="1:22" ht="20" customHeight="1" thickBot="1">
      <c r="A8" s="257"/>
      <c r="B8" s="94" t="s">
        <v>162</v>
      </c>
      <c r="C8" s="95" t="s">
        <v>167</v>
      </c>
      <c r="D8" s="121">
        <v>142151</v>
      </c>
      <c r="E8" s="95" t="s">
        <v>181</v>
      </c>
      <c r="F8" s="89">
        <f t="shared" ref="F8:F71" si="2">L8</f>
        <v>30.746659546061416</v>
      </c>
      <c r="G8" s="90">
        <f t="shared" si="0"/>
        <v>32.732018691588785</v>
      </c>
      <c r="H8" s="129">
        <v>27.276682242990653</v>
      </c>
      <c r="I8" s="129">
        <f t="shared" ref="I8:I41" si="3">H8*1.2</f>
        <v>32.732018691588785</v>
      </c>
      <c r="J8" s="150">
        <v>0.2</v>
      </c>
      <c r="K8" s="129">
        <v>25.622216288384514</v>
      </c>
      <c r="L8" s="129">
        <f t="shared" ref="L8:L41" si="4">K8*1.2</f>
        <v>30.746659546061416</v>
      </c>
      <c r="M8" s="150">
        <v>0.2</v>
      </c>
      <c r="N8" s="155">
        <f>VLOOKUP(D8,'[2]FICHIER DE TRAVAIL'!$G$10055:$AL$10230,32,0)</f>
        <v>25.62</v>
      </c>
      <c r="O8" s="155">
        <f t="shared" si="1"/>
        <v>30.744</v>
      </c>
      <c r="P8" s="96" t="s">
        <v>181</v>
      </c>
      <c r="Q8" s="146">
        <f t="shared" ref="Q8:Q71" si="5">(O8-F8)/F8</f>
        <v>-8.6498699393077128E-5</v>
      </c>
      <c r="R8" s="97"/>
      <c r="S8" s="96" t="s">
        <v>244</v>
      </c>
      <c r="T8" s="96" t="s">
        <v>281</v>
      </c>
      <c r="U8" s="96"/>
      <c r="V8" s="98"/>
    </row>
    <row r="9" spans="1:22" ht="20" customHeight="1" thickBot="1">
      <c r="A9" s="257"/>
      <c r="B9" s="94" t="s">
        <v>280</v>
      </c>
      <c r="C9" s="95" t="s">
        <v>167</v>
      </c>
      <c r="D9" s="121">
        <v>142326</v>
      </c>
      <c r="E9" s="95" t="s">
        <v>183</v>
      </c>
      <c r="F9" s="89">
        <f t="shared" si="2"/>
        <v>15.813598771121352</v>
      </c>
      <c r="G9" s="90">
        <f t="shared" si="0"/>
        <v>16.833239999999996</v>
      </c>
      <c r="H9" s="129">
        <v>14.027699999999998</v>
      </c>
      <c r="I9" s="129">
        <f t="shared" si="3"/>
        <v>16.833239999999996</v>
      </c>
      <c r="J9" s="150">
        <v>0.2</v>
      </c>
      <c r="K9" s="129">
        <v>13.177998975934461</v>
      </c>
      <c r="L9" s="129">
        <f t="shared" si="4"/>
        <v>15.813598771121352</v>
      </c>
      <c r="M9" s="150">
        <v>0.2</v>
      </c>
      <c r="N9" s="155">
        <f>VLOOKUP(D9,'[2]FICHIER DE TRAVAIL'!$G$10055:$AL$10230,32,0)</f>
        <v>13.18</v>
      </c>
      <c r="O9" s="155">
        <f t="shared" si="1"/>
        <v>15.815999999999999</v>
      </c>
      <c r="P9" s="96" t="s">
        <v>183</v>
      </c>
      <c r="Q9" s="146">
        <f t="shared" si="5"/>
        <v>1.5184582038540648E-4</v>
      </c>
      <c r="R9" s="97"/>
      <c r="S9" s="96" t="s">
        <v>244</v>
      </c>
      <c r="T9" s="96" t="s">
        <v>285</v>
      </c>
      <c r="U9" s="96"/>
      <c r="V9" s="98"/>
    </row>
    <row r="10" spans="1:22" ht="20" customHeight="1" thickBot="1">
      <c r="A10" s="257"/>
      <c r="B10" s="157" t="s">
        <v>377</v>
      </c>
      <c r="C10" s="95" t="s">
        <v>374</v>
      </c>
      <c r="D10" s="159">
        <v>390011</v>
      </c>
      <c r="E10" s="95" t="s">
        <v>183</v>
      </c>
      <c r="F10" s="89">
        <f t="shared" si="2"/>
        <v>5.9962939958592143</v>
      </c>
      <c r="G10" s="90">
        <f t="shared" si="0"/>
        <v>6.1070310559006211</v>
      </c>
      <c r="H10" s="129">
        <v>5.0891925465838508</v>
      </c>
      <c r="I10" s="129">
        <f t="shared" si="3"/>
        <v>6.1070310559006211</v>
      </c>
      <c r="J10" s="150">
        <v>0.2</v>
      </c>
      <c r="K10" s="129">
        <v>4.9969116632160118</v>
      </c>
      <c r="L10" s="129">
        <f t="shared" si="4"/>
        <v>5.9962939958592143</v>
      </c>
      <c r="M10" s="150">
        <v>0.2</v>
      </c>
      <c r="N10" s="155">
        <v>3.55</v>
      </c>
      <c r="O10" s="155">
        <f t="shared" si="1"/>
        <v>4.26</v>
      </c>
      <c r="P10" s="96" t="s">
        <v>183</v>
      </c>
      <c r="Q10" s="146">
        <f t="shared" si="5"/>
        <v>-0.28956118513505597</v>
      </c>
      <c r="R10" s="97"/>
      <c r="S10" s="96" t="s">
        <v>244</v>
      </c>
      <c r="T10" s="96" t="s">
        <v>285</v>
      </c>
      <c r="U10" s="96"/>
      <c r="V10" s="98"/>
    </row>
    <row r="11" spans="1:22" ht="20" customHeight="1" thickBot="1">
      <c r="A11" s="257"/>
      <c r="B11" s="94" t="s">
        <v>364</v>
      </c>
      <c r="C11" s="95" t="s">
        <v>166</v>
      </c>
      <c r="D11" s="121">
        <v>390721</v>
      </c>
      <c r="E11" s="95" t="s">
        <v>183</v>
      </c>
      <c r="F11" s="89">
        <f t="shared" si="2"/>
        <v>5.7903614457831321</v>
      </c>
      <c r="G11" s="90">
        <f t="shared" si="0"/>
        <v>5.404337349397589</v>
      </c>
      <c r="H11" s="129">
        <v>4.5036144578313246</v>
      </c>
      <c r="I11" s="129">
        <f t="shared" si="3"/>
        <v>5.404337349397589</v>
      </c>
      <c r="J11" s="150">
        <v>0.2</v>
      </c>
      <c r="K11" s="129">
        <v>4.8253012048192767</v>
      </c>
      <c r="L11" s="129">
        <f t="shared" si="4"/>
        <v>5.7903614457831321</v>
      </c>
      <c r="M11" s="150">
        <v>0.2</v>
      </c>
      <c r="N11" s="155">
        <f>VLOOKUP(D11,'[2]FICHIER DE TRAVAIL'!$G$10055:$AL$10230,32,0)</f>
        <v>4.83</v>
      </c>
      <c r="O11" s="155">
        <f t="shared" si="1"/>
        <v>5.7960000000000003</v>
      </c>
      <c r="P11" s="96" t="s">
        <v>183</v>
      </c>
      <c r="Q11" s="146">
        <f t="shared" si="5"/>
        <v>9.7378277153570801E-4</v>
      </c>
      <c r="R11" s="97"/>
      <c r="S11" s="96" t="s">
        <v>244</v>
      </c>
      <c r="T11" s="96" t="s">
        <v>285</v>
      </c>
      <c r="U11" s="96"/>
      <c r="V11" s="98"/>
    </row>
    <row r="12" spans="1:22" ht="20" customHeight="1" thickBot="1">
      <c r="A12" s="257"/>
      <c r="B12" s="94" t="s">
        <v>77</v>
      </c>
      <c r="C12" s="95" t="s">
        <v>166</v>
      </c>
      <c r="D12" s="121">
        <v>390028</v>
      </c>
      <c r="E12" s="95" t="s">
        <v>182</v>
      </c>
      <c r="F12" s="89">
        <f t="shared" si="2"/>
        <v>3.5135294117647056</v>
      </c>
      <c r="G12" s="90">
        <f t="shared" si="0"/>
        <v>3.2963294117647055</v>
      </c>
      <c r="H12" s="129">
        <v>2.746941176470588</v>
      </c>
      <c r="I12" s="129">
        <f t="shared" si="3"/>
        <v>3.2963294117647055</v>
      </c>
      <c r="J12" s="150">
        <v>0.2</v>
      </c>
      <c r="K12" s="129">
        <v>2.927941176470588</v>
      </c>
      <c r="L12" s="129">
        <f t="shared" si="4"/>
        <v>3.5135294117647056</v>
      </c>
      <c r="M12" s="150">
        <v>0.2</v>
      </c>
      <c r="N12" s="155">
        <f>VLOOKUP(D12,'[2]FICHIER DE TRAVAIL'!$G$10055:$AL$10230,32,0)</f>
        <v>2.93</v>
      </c>
      <c r="O12" s="155">
        <f t="shared" si="1"/>
        <v>3.516</v>
      </c>
      <c r="P12" s="96" t="s">
        <v>182</v>
      </c>
      <c r="Q12" s="146">
        <f t="shared" si="5"/>
        <v>7.0316423907593488E-4</v>
      </c>
      <c r="R12" s="97"/>
      <c r="S12" s="96" t="s">
        <v>244</v>
      </c>
      <c r="T12" s="96" t="s">
        <v>285</v>
      </c>
      <c r="U12" s="96"/>
      <c r="V12" s="98"/>
    </row>
    <row r="13" spans="1:22" ht="20" customHeight="1" thickBot="1">
      <c r="A13" s="257"/>
      <c r="B13" s="94" t="s">
        <v>264</v>
      </c>
      <c r="C13" s="95" t="s">
        <v>265</v>
      </c>
      <c r="D13" s="121">
        <v>160676</v>
      </c>
      <c r="E13" s="95" t="s">
        <v>182</v>
      </c>
      <c r="F13" s="89">
        <f t="shared" si="2"/>
        <v>4.2164444444444449</v>
      </c>
      <c r="G13" s="90">
        <f t="shared" si="0"/>
        <v>4.2992808585365863</v>
      </c>
      <c r="H13" s="129">
        <v>3.5827340487804884</v>
      </c>
      <c r="I13" s="129">
        <f t="shared" si="3"/>
        <v>4.2992808585365863</v>
      </c>
      <c r="J13" s="150">
        <v>0.2</v>
      </c>
      <c r="K13" s="129">
        <v>3.5137037037037042</v>
      </c>
      <c r="L13" s="129">
        <f t="shared" si="4"/>
        <v>4.2164444444444449</v>
      </c>
      <c r="M13" s="150">
        <v>0.2</v>
      </c>
      <c r="N13" s="155">
        <f>VLOOKUP(D13,'[2]FICHIER DE TRAVAIL'!$G$10055:$AL$10230,32,0)</f>
        <v>3.5099993538886327</v>
      </c>
      <c r="O13" s="155">
        <f t="shared" si="1"/>
        <v>4.2119992246663589</v>
      </c>
      <c r="P13" s="96" t="s">
        <v>182</v>
      </c>
      <c r="Q13" s="146">
        <f t="shared" si="5"/>
        <v>-1.0542578792762164E-3</v>
      </c>
      <c r="R13" s="97"/>
      <c r="S13" s="96" t="s">
        <v>244</v>
      </c>
      <c r="T13" s="96" t="s">
        <v>285</v>
      </c>
      <c r="U13" s="96"/>
      <c r="V13" s="98"/>
    </row>
    <row r="14" spans="1:22" ht="20" customHeight="1" thickBot="1">
      <c r="A14" s="257"/>
      <c r="B14" s="94" t="s">
        <v>125</v>
      </c>
      <c r="C14" s="95" t="s">
        <v>167</v>
      </c>
      <c r="D14" s="121">
        <v>186754</v>
      </c>
      <c r="E14" s="95" t="s">
        <v>181</v>
      </c>
      <c r="F14" s="89">
        <f t="shared" si="2"/>
        <v>61.978485640171968</v>
      </c>
      <c r="G14" s="90">
        <f t="shared" si="0"/>
        <v>65.984397277539699</v>
      </c>
      <c r="H14" s="129">
        <v>54.986997731283083</v>
      </c>
      <c r="I14" s="129">
        <f t="shared" si="3"/>
        <v>65.984397277539699</v>
      </c>
      <c r="J14" s="150">
        <v>0.2</v>
      </c>
      <c r="K14" s="129">
        <v>51.64873803347664</v>
      </c>
      <c r="L14" s="129">
        <f t="shared" si="4"/>
        <v>61.978485640171968</v>
      </c>
      <c r="M14" s="150">
        <v>0.2</v>
      </c>
      <c r="N14" s="155">
        <f>VLOOKUP(D14,'[2]FICHIER DE TRAVAIL'!$G$10055:$AL$10230,32,0)</f>
        <v>51.65</v>
      </c>
      <c r="O14" s="155">
        <f t="shared" si="1"/>
        <v>61.98</v>
      </c>
      <c r="P14" s="96" t="s">
        <v>181</v>
      </c>
      <c r="Q14" s="146">
        <f t="shared" si="5"/>
        <v>2.4433637130485108E-5</v>
      </c>
      <c r="R14" s="97"/>
      <c r="S14" s="96" t="s">
        <v>245</v>
      </c>
      <c r="T14" s="96" t="s">
        <v>285</v>
      </c>
      <c r="U14" s="96"/>
      <c r="V14" s="98"/>
    </row>
    <row r="15" spans="1:22" ht="20" customHeight="1" thickBot="1">
      <c r="A15" s="257"/>
      <c r="B15" s="94" t="s">
        <v>126</v>
      </c>
      <c r="C15" s="95" t="s">
        <v>167</v>
      </c>
      <c r="D15" s="121">
        <v>157565</v>
      </c>
      <c r="E15" s="95" t="s">
        <v>241</v>
      </c>
      <c r="F15" s="89">
        <f t="shared" si="2"/>
        <v>10.559075243000427</v>
      </c>
      <c r="G15" s="90">
        <f t="shared" si="0"/>
        <v>11.249606722689073</v>
      </c>
      <c r="H15" s="129">
        <v>9.3746722689075614</v>
      </c>
      <c r="I15" s="129">
        <f t="shared" si="3"/>
        <v>11.249606722689073</v>
      </c>
      <c r="J15" s="150">
        <v>0.2</v>
      </c>
      <c r="K15" s="129">
        <v>8.7992293691670227</v>
      </c>
      <c r="L15" s="129">
        <f t="shared" si="4"/>
        <v>10.559075243000427</v>
      </c>
      <c r="M15" s="150">
        <v>0.2</v>
      </c>
      <c r="N15" s="155">
        <f>VLOOKUP(D15,'[2]FICHIER DE TRAVAIL'!$G$10055:$AL$10230,32,0)</f>
        <v>8.8000000000000007</v>
      </c>
      <c r="O15" s="155">
        <f t="shared" si="1"/>
        <v>10.56</v>
      </c>
      <c r="P15" s="96" t="s">
        <v>241</v>
      </c>
      <c r="Q15" s="146">
        <f t="shared" si="5"/>
        <v>8.7579355037424817E-5</v>
      </c>
      <c r="R15" s="97"/>
      <c r="S15" s="96" t="s">
        <v>247</v>
      </c>
      <c r="T15" s="96" t="s">
        <v>285</v>
      </c>
      <c r="U15" s="96"/>
      <c r="V15" s="98"/>
    </row>
    <row r="16" spans="1:22" ht="20" customHeight="1" thickBot="1">
      <c r="A16" s="257"/>
      <c r="B16" s="94" t="s">
        <v>127</v>
      </c>
      <c r="C16" s="95" t="s">
        <v>167</v>
      </c>
      <c r="D16" s="121">
        <v>393692</v>
      </c>
      <c r="E16" s="95" t="s">
        <v>181</v>
      </c>
      <c r="F16" s="89">
        <f t="shared" si="2"/>
        <v>29.430778061337122</v>
      </c>
      <c r="G16" s="90">
        <f t="shared" si="0"/>
        <v>31.331924445661098</v>
      </c>
      <c r="H16" s="129">
        <v>26.109937038050916</v>
      </c>
      <c r="I16" s="129">
        <f t="shared" si="3"/>
        <v>31.331924445661098</v>
      </c>
      <c r="J16" s="150">
        <v>0.2</v>
      </c>
      <c r="K16" s="129">
        <v>24.525648384447603</v>
      </c>
      <c r="L16" s="129">
        <f t="shared" si="4"/>
        <v>29.430778061337122</v>
      </c>
      <c r="M16" s="150">
        <v>0.2</v>
      </c>
      <c r="N16" s="155">
        <f>VLOOKUP(D16,'[2]FICHIER DE TRAVAIL'!$G$10055:$AL$10230,32,0)</f>
        <v>24.53</v>
      </c>
      <c r="O16" s="155">
        <f t="shared" si="1"/>
        <v>29.436</v>
      </c>
      <c r="P16" s="96" t="s">
        <v>181</v>
      </c>
      <c r="Q16" s="146">
        <f t="shared" si="5"/>
        <v>1.7743121340505066E-4</v>
      </c>
      <c r="R16" s="97"/>
      <c r="S16" s="96" t="s">
        <v>245</v>
      </c>
      <c r="T16" s="96" t="s">
        <v>285</v>
      </c>
      <c r="U16" s="96"/>
      <c r="V16" s="98"/>
    </row>
    <row r="17" spans="1:22" ht="20" customHeight="1" thickBot="1">
      <c r="A17" s="257"/>
      <c r="B17" s="99" t="s">
        <v>128</v>
      </c>
      <c r="C17" s="100" t="s">
        <v>167</v>
      </c>
      <c r="D17" s="122">
        <v>155599</v>
      </c>
      <c r="E17" s="100" t="s">
        <v>183</v>
      </c>
      <c r="F17" s="89">
        <f t="shared" si="2"/>
        <v>10.503521507198958</v>
      </c>
      <c r="G17" s="90">
        <f t="shared" si="0"/>
        <v>11.182796696725202</v>
      </c>
      <c r="H17" s="129">
        <v>9.3189972472710014</v>
      </c>
      <c r="I17" s="129">
        <f t="shared" si="3"/>
        <v>11.182796696725202</v>
      </c>
      <c r="J17" s="150">
        <v>0.2</v>
      </c>
      <c r="K17" s="129">
        <v>8.7529345893324653</v>
      </c>
      <c r="L17" s="129">
        <f t="shared" si="4"/>
        <v>10.503521507198958</v>
      </c>
      <c r="M17" s="150">
        <v>0.2</v>
      </c>
      <c r="N17" s="155">
        <f>VLOOKUP(D17,'[2]FICHIER DE TRAVAIL'!$G$10055:$AL$10230,32,0)</f>
        <v>8.75</v>
      </c>
      <c r="O17" s="155">
        <f t="shared" si="1"/>
        <v>10.5</v>
      </c>
      <c r="P17" s="101" t="s">
        <v>183</v>
      </c>
      <c r="Q17" s="146">
        <f t="shared" si="5"/>
        <v>-3.3526919486421945E-4</v>
      </c>
      <c r="R17" s="102"/>
      <c r="S17" s="101" t="s">
        <v>245</v>
      </c>
      <c r="T17" s="101" t="s">
        <v>285</v>
      </c>
      <c r="U17" s="101"/>
      <c r="V17" s="103"/>
    </row>
    <row r="18" spans="1:22" ht="27" customHeight="1" thickBot="1">
      <c r="A18" s="256" t="s">
        <v>8</v>
      </c>
      <c r="B18" s="87" t="s">
        <v>129</v>
      </c>
      <c r="C18" s="88" t="s">
        <v>166</v>
      </c>
      <c r="D18" s="120">
        <v>395063</v>
      </c>
      <c r="E18" s="88" t="s">
        <v>184</v>
      </c>
      <c r="F18" s="89">
        <f t="shared" si="2"/>
        <v>4.8</v>
      </c>
      <c r="G18" s="90">
        <f t="shared" si="0"/>
        <v>4.7020408163265301</v>
      </c>
      <c r="H18" s="129">
        <v>3.9183673469387754</v>
      </c>
      <c r="I18" s="129">
        <f t="shared" si="3"/>
        <v>4.7020408163265301</v>
      </c>
      <c r="J18" s="150">
        <v>0.2</v>
      </c>
      <c r="K18" s="129">
        <v>4</v>
      </c>
      <c r="L18" s="129">
        <f t="shared" si="4"/>
        <v>4.8</v>
      </c>
      <c r="M18" s="150">
        <v>0.2</v>
      </c>
      <c r="N18" s="155">
        <f>VLOOKUP(D18,'[2]FICHIER DE TRAVAIL'!$G$10055:$AL$10230,32,0)</f>
        <v>4</v>
      </c>
      <c r="O18" s="155">
        <f t="shared" si="1"/>
        <v>4.8</v>
      </c>
      <c r="P18" s="91" t="s">
        <v>184</v>
      </c>
      <c r="Q18" s="146">
        <f t="shared" si="5"/>
        <v>0</v>
      </c>
      <c r="R18" s="92" t="s">
        <v>345</v>
      </c>
      <c r="S18" s="91" t="s">
        <v>287</v>
      </c>
      <c r="T18" s="91" t="s">
        <v>282</v>
      </c>
      <c r="U18" s="91"/>
      <c r="V18" s="93" t="s">
        <v>300</v>
      </c>
    </row>
    <row r="19" spans="1:22" ht="27" customHeight="1" thickBot="1">
      <c r="A19" s="258"/>
      <c r="B19" s="104" t="s">
        <v>130</v>
      </c>
      <c r="C19" s="105" t="s">
        <v>166</v>
      </c>
      <c r="D19" s="123">
        <v>395061</v>
      </c>
      <c r="E19" s="105" t="s">
        <v>181</v>
      </c>
      <c r="F19" s="89">
        <f t="shared" si="2"/>
        <v>8.017505617977525</v>
      </c>
      <c r="G19" s="90">
        <f t="shared" si="0"/>
        <v>8.1240898876404497</v>
      </c>
      <c r="H19" s="129">
        <v>6.7700749063670411</v>
      </c>
      <c r="I19" s="129">
        <f t="shared" si="3"/>
        <v>8.1240898876404497</v>
      </c>
      <c r="J19" s="150">
        <v>0.2</v>
      </c>
      <c r="K19" s="129">
        <v>6.6812546816479372</v>
      </c>
      <c r="L19" s="129">
        <f t="shared" si="4"/>
        <v>8.017505617977525</v>
      </c>
      <c r="M19" s="150">
        <v>0.2</v>
      </c>
      <c r="N19" s="155">
        <f>VLOOKUP(D19,'[2]FICHIER DE TRAVAIL'!$G$10055:$AL$10230,32,0)</f>
        <v>6.68</v>
      </c>
      <c r="O19" s="155">
        <f t="shared" si="1"/>
        <v>8.016</v>
      </c>
      <c r="P19" s="106" t="s">
        <v>181</v>
      </c>
      <c r="Q19" s="146">
        <f t="shared" si="5"/>
        <v>-1.8779132179826564E-4</v>
      </c>
      <c r="R19" s="107" t="s">
        <v>345</v>
      </c>
      <c r="S19" s="106" t="s">
        <v>287</v>
      </c>
      <c r="T19" s="106" t="s">
        <v>282</v>
      </c>
      <c r="U19" s="106"/>
      <c r="V19" s="108" t="s">
        <v>300</v>
      </c>
    </row>
    <row r="20" spans="1:22" ht="20" customHeight="1" thickBot="1">
      <c r="A20" s="256" t="s">
        <v>5</v>
      </c>
      <c r="B20" s="87" t="s">
        <v>131</v>
      </c>
      <c r="C20" s="88" t="s">
        <v>167</v>
      </c>
      <c r="D20" s="120">
        <v>393546</v>
      </c>
      <c r="E20" s="88" t="s">
        <v>184</v>
      </c>
      <c r="F20" s="89">
        <f t="shared" si="2"/>
        <v>4.4961655508216687</v>
      </c>
      <c r="G20" s="90">
        <f t="shared" si="0"/>
        <v>4.7897422641509442</v>
      </c>
      <c r="H20" s="129">
        <v>3.9914518867924533</v>
      </c>
      <c r="I20" s="129">
        <f t="shared" si="3"/>
        <v>4.7897422641509442</v>
      </c>
      <c r="J20" s="150">
        <v>0.2</v>
      </c>
      <c r="K20" s="129">
        <v>3.7468046256847241</v>
      </c>
      <c r="L20" s="129">
        <f t="shared" si="4"/>
        <v>4.4961655508216687</v>
      </c>
      <c r="M20" s="150">
        <v>0.2</v>
      </c>
      <c r="N20" s="155">
        <f>VLOOKUP(D20,'[2]FICHIER DE TRAVAIL'!$G$10055:$AL$10230,32,0)</f>
        <v>3.75</v>
      </c>
      <c r="O20" s="155">
        <f t="shared" si="1"/>
        <v>4.5</v>
      </c>
      <c r="P20" s="91" t="s">
        <v>184</v>
      </c>
      <c r="Q20" s="146">
        <f t="shared" si="5"/>
        <v>8.528265107210233E-4</v>
      </c>
      <c r="R20" s="92"/>
      <c r="S20" s="91" t="s">
        <v>243</v>
      </c>
      <c r="T20" s="91"/>
      <c r="U20" s="91"/>
      <c r="V20" s="93"/>
    </row>
    <row r="21" spans="1:22" ht="20" customHeight="1" thickBot="1">
      <c r="A21" s="257"/>
      <c r="B21" s="94" t="s">
        <v>132</v>
      </c>
      <c r="C21" s="95" t="s">
        <v>167</v>
      </c>
      <c r="D21" s="121">
        <v>192055</v>
      </c>
      <c r="E21" s="95" t="s">
        <v>184</v>
      </c>
      <c r="F21" s="89">
        <f t="shared" si="2"/>
        <v>6.8968860013598237</v>
      </c>
      <c r="G21" s="90">
        <f t="shared" si="0"/>
        <v>7.3441049180327855</v>
      </c>
      <c r="H21" s="129">
        <v>6.1200874316939879</v>
      </c>
      <c r="I21" s="129">
        <f t="shared" si="3"/>
        <v>7.3441049180327855</v>
      </c>
      <c r="J21" s="150">
        <v>0.2</v>
      </c>
      <c r="K21" s="129">
        <v>5.7474050011331865</v>
      </c>
      <c r="L21" s="129">
        <f t="shared" si="4"/>
        <v>6.8968860013598237</v>
      </c>
      <c r="M21" s="150">
        <v>0.2</v>
      </c>
      <c r="N21" s="155">
        <f>VLOOKUP(D21,'[2]FICHIER DE TRAVAIL'!$G$10055:$AL$10230,32,0)</f>
        <v>5.75</v>
      </c>
      <c r="O21" s="155">
        <f t="shared" si="1"/>
        <v>6.9</v>
      </c>
      <c r="P21" s="96" t="s">
        <v>184</v>
      </c>
      <c r="Q21" s="146">
        <f t="shared" si="5"/>
        <v>4.515079181478025E-4</v>
      </c>
      <c r="R21" s="97"/>
      <c r="S21" s="96" t="s">
        <v>248</v>
      </c>
      <c r="T21" s="96" t="s">
        <v>5</v>
      </c>
      <c r="U21" s="96"/>
      <c r="V21" s="98"/>
    </row>
    <row r="22" spans="1:22" ht="20" customHeight="1" thickBot="1">
      <c r="A22" s="257"/>
      <c r="B22" s="121" t="s">
        <v>151</v>
      </c>
      <c r="C22" s="95" t="s">
        <v>167</v>
      </c>
      <c r="D22" s="121">
        <v>393544</v>
      </c>
      <c r="E22" s="95" t="s">
        <v>214</v>
      </c>
      <c r="F22" s="89"/>
      <c r="G22" s="90">
        <f t="shared" si="0"/>
        <v>0</v>
      </c>
      <c r="H22" s="129"/>
      <c r="I22" s="129"/>
      <c r="J22" s="150">
        <v>0.2</v>
      </c>
      <c r="K22" s="129"/>
      <c r="L22" s="129">
        <f t="shared" si="4"/>
        <v>0</v>
      </c>
      <c r="M22" s="150">
        <v>0.2</v>
      </c>
      <c r="N22" s="155">
        <f>VLOOKUP(D22,'[2]FICHIER DE TRAVAIL'!$G$10055:$AL$10230,32,0)</f>
        <v>89.74</v>
      </c>
      <c r="O22" s="155">
        <f t="shared" si="1"/>
        <v>107.68799999999999</v>
      </c>
      <c r="P22" s="96" t="s">
        <v>214</v>
      </c>
      <c r="Q22" s="146"/>
      <c r="R22" s="97"/>
      <c r="S22" s="96" t="s">
        <v>243</v>
      </c>
      <c r="T22" s="96" t="s">
        <v>5</v>
      </c>
      <c r="U22" s="96"/>
      <c r="V22" s="98"/>
    </row>
    <row r="23" spans="1:22" ht="20" customHeight="1" thickBot="1">
      <c r="A23" s="257"/>
      <c r="B23" s="94" t="s">
        <v>133</v>
      </c>
      <c r="C23" s="95" t="s">
        <v>168</v>
      </c>
      <c r="D23" s="121">
        <v>391012</v>
      </c>
      <c r="E23" s="95" t="s">
        <v>181</v>
      </c>
      <c r="F23" s="89">
        <f t="shared" si="2"/>
        <v>5.5225043478260876</v>
      </c>
      <c r="G23" s="90">
        <f t="shared" si="0"/>
        <v>6.2867612903225814</v>
      </c>
      <c r="H23" s="129">
        <v>5.2389677419354843</v>
      </c>
      <c r="I23" s="129">
        <f t="shared" si="3"/>
        <v>6.2867612903225814</v>
      </c>
      <c r="J23" s="150">
        <v>0.2</v>
      </c>
      <c r="K23" s="129">
        <v>4.6020869565217399</v>
      </c>
      <c r="L23" s="129">
        <f t="shared" si="4"/>
        <v>5.5225043478260876</v>
      </c>
      <c r="M23" s="150">
        <v>0.2</v>
      </c>
      <c r="N23" s="155">
        <f>VLOOKUP(D23,'[2]FICHIER DE TRAVAIL'!$G$10055:$AL$10230,32,0)</f>
        <v>4.5999999999999996</v>
      </c>
      <c r="O23" s="155">
        <f t="shared" si="1"/>
        <v>5.52</v>
      </c>
      <c r="P23" s="96" t="s">
        <v>181</v>
      </c>
      <c r="Q23" s="146">
        <f t="shared" si="5"/>
        <v>-4.5348046255025957E-4</v>
      </c>
      <c r="R23" s="97"/>
      <c r="S23" s="96" t="s">
        <v>243</v>
      </c>
      <c r="T23" s="96" t="s">
        <v>5</v>
      </c>
      <c r="U23" s="96"/>
      <c r="V23" s="98"/>
    </row>
    <row r="24" spans="1:22" ht="20" customHeight="1" thickBot="1">
      <c r="A24" s="257"/>
      <c r="B24" s="94" t="s">
        <v>152</v>
      </c>
      <c r="C24" s="95" t="s">
        <v>167</v>
      </c>
      <c r="D24" s="121">
        <v>393532</v>
      </c>
      <c r="E24" s="95" t="s">
        <v>215</v>
      </c>
      <c r="F24" s="89">
        <f t="shared" si="2"/>
        <v>157.83914430405628</v>
      </c>
      <c r="G24" s="90">
        <f t="shared" si="0"/>
        <v>168.0422296392525</v>
      </c>
      <c r="H24" s="129">
        <v>140.03519136604376</v>
      </c>
      <c r="I24" s="129">
        <f t="shared" si="3"/>
        <v>168.0422296392525</v>
      </c>
      <c r="J24" s="150">
        <v>0.2</v>
      </c>
      <c r="K24" s="129">
        <v>131.53262025338023</v>
      </c>
      <c r="L24" s="129">
        <f t="shared" si="4"/>
        <v>157.83914430405628</v>
      </c>
      <c r="M24" s="150">
        <v>0.2</v>
      </c>
      <c r="N24" s="155">
        <f>VLOOKUP(D24,'[2]FICHIER DE TRAVAIL'!$G$10055:$AL$10230,32,0)</f>
        <v>131.53</v>
      </c>
      <c r="O24" s="155">
        <f t="shared" si="1"/>
        <v>157.83600000000001</v>
      </c>
      <c r="P24" s="96" t="s">
        <v>215</v>
      </c>
      <c r="Q24" s="146">
        <f t="shared" si="5"/>
        <v>-1.9920939575080623E-5</v>
      </c>
      <c r="R24" s="97"/>
      <c r="S24" s="96" t="s">
        <v>243</v>
      </c>
      <c r="T24" s="96" t="str">
        <f t="shared" ref="T24:T38" si="6">$T$23</f>
        <v>LAVAGE VAISSELLE</v>
      </c>
      <c r="U24" s="96"/>
      <c r="V24" s="98"/>
    </row>
    <row r="25" spans="1:22" ht="20" customHeight="1" thickBot="1">
      <c r="A25" s="257"/>
      <c r="B25" s="94" t="s">
        <v>153</v>
      </c>
      <c r="C25" s="95" t="s">
        <v>221</v>
      </c>
      <c r="D25" s="121">
        <v>390038</v>
      </c>
      <c r="E25" s="95" t="s">
        <v>216</v>
      </c>
      <c r="F25" s="89">
        <f t="shared" si="2"/>
        <v>63.543035948451276</v>
      </c>
      <c r="G25" s="90">
        <f t="shared" si="0"/>
        <v>68.291999999999987</v>
      </c>
      <c r="H25" s="129">
        <v>56.91</v>
      </c>
      <c r="I25" s="129">
        <f t="shared" si="3"/>
        <v>68.291999999999987</v>
      </c>
      <c r="J25" s="150">
        <v>0.2</v>
      </c>
      <c r="K25" s="129">
        <v>52.952529957042735</v>
      </c>
      <c r="L25" s="129">
        <f t="shared" si="4"/>
        <v>63.543035948451276</v>
      </c>
      <c r="M25" s="150">
        <v>0.2</v>
      </c>
      <c r="N25" s="155">
        <f>VLOOKUP(D25,'[2]FICHIER DE TRAVAIL'!$G$10055:$AL$10230,32,0)</f>
        <v>45.007867606220493</v>
      </c>
      <c r="O25" s="155">
        <f t="shared" si="1"/>
        <v>54.009441127464591</v>
      </c>
      <c r="P25" s="96" t="s">
        <v>216</v>
      </c>
      <c r="Q25" s="146">
        <f t="shared" si="5"/>
        <v>-0.15003366897232814</v>
      </c>
      <c r="R25" s="97" t="s">
        <v>344</v>
      </c>
      <c r="S25" s="96" t="s">
        <v>243</v>
      </c>
      <c r="T25" s="96" t="str">
        <f t="shared" si="6"/>
        <v>LAVAGE VAISSELLE</v>
      </c>
      <c r="U25" s="96"/>
      <c r="V25" s="98"/>
    </row>
    <row r="26" spans="1:22" ht="20" customHeight="1" thickBot="1">
      <c r="A26" s="257"/>
      <c r="B26" s="121" t="s">
        <v>161</v>
      </c>
      <c r="C26" s="95" t="s">
        <v>167</v>
      </c>
      <c r="D26" s="121">
        <v>393537</v>
      </c>
      <c r="E26" s="95" t="s">
        <v>215</v>
      </c>
      <c r="F26" s="89"/>
      <c r="G26" s="90">
        <f t="shared" si="0"/>
        <v>0</v>
      </c>
      <c r="H26" s="129"/>
      <c r="I26" s="129"/>
      <c r="J26" s="150">
        <v>0.2</v>
      </c>
      <c r="K26" s="129"/>
      <c r="L26" s="129">
        <f t="shared" si="4"/>
        <v>0</v>
      </c>
      <c r="M26" s="150">
        <v>0.2</v>
      </c>
      <c r="N26" s="155">
        <f>VLOOKUP(D26,'[2]FICHIER DE TRAVAIL'!$G$10055:$AL$10230,32,0)</f>
        <v>123.23</v>
      </c>
      <c r="O26" s="155">
        <f t="shared" si="1"/>
        <v>147.876</v>
      </c>
      <c r="P26" s="96" t="s">
        <v>215</v>
      </c>
      <c r="Q26" s="146"/>
      <c r="R26" s="97"/>
      <c r="S26" s="96" t="s">
        <v>245</v>
      </c>
      <c r="T26" s="96" t="str">
        <f t="shared" si="6"/>
        <v>LAVAGE VAISSELLE</v>
      </c>
      <c r="U26" s="96"/>
      <c r="V26" s="98"/>
    </row>
    <row r="27" spans="1:22" ht="20" customHeight="1" thickBot="1">
      <c r="A27" s="257"/>
      <c r="B27" s="94" t="s">
        <v>154</v>
      </c>
      <c r="C27" s="95" t="s">
        <v>167</v>
      </c>
      <c r="D27" s="121">
        <v>155590</v>
      </c>
      <c r="E27" s="95" t="s">
        <v>215</v>
      </c>
      <c r="F27" s="89">
        <f t="shared" si="2"/>
        <v>105.64113484708302</v>
      </c>
      <c r="G27" s="90">
        <f t="shared" si="0"/>
        <v>112.4805896490947</v>
      </c>
      <c r="H27" s="129">
        <v>93.733824707578918</v>
      </c>
      <c r="I27" s="129">
        <f t="shared" si="3"/>
        <v>112.4805896490947</v>
      </c>
      <c r="J27" s="150">
        <v>0.2</v>
      </c>
      <c r="K27" s="129">
        <v>88.034279039235855</v>
      </c>
      <c r="L27" s="129">
        <f t="shared" si="4"/>
        <v>105.64113484708302</v>
      </c>
      <c r="M27" s="150">
        <v>0.2</v>
      </c>
      <c r="N27" s="155">
        <f>VLOOKUP(D27,'[2]FICHIER DE TRAVAIL'!$G$10055:$AL$10230,32,0)</f>
        <v>88.03</v>
      </c>
      <c r="O27" s="155">
        <f t="shared" si="1"/>
        <v>105.636</v>
      </c>
      <c r="P27" s="96" t="s">
        <v>215</v>
      </c>
      <c r="Q27" s="146">
        <f t="shared" si="5"/>
        <v>-4.860651194688939E-5</v>
      </c>
      <c r="R27" s="97"/>
      <c r="S27" s="96" t="s">
        <v>243</v>
      </c>
      <c r="T27" s="96" t="str">
        <f t="shared" si="6"/>
        <v>LAVAGE VAISSELLE</v>
      </c>
      <c r="U27" s="96"/>
      <c r="V27" s="98"/>
    </row>
    <row r="28" spans="1:22" ht="20" customHeight="1" thickBot="1">
      <c r="A28" s="257"/>
      <c r="B28" s="94" t="s">
        <v>240</v>
      </c>
      <c r="C28" s="95" t="s">
        <v>221</v>
      </c>
      <c r="D28" s="121">
        <v>390037</v>
      </c>
      <c r="E28" s="95" t="s">
        <v>238</v>
      </c>
      <c r="F28" s="89">
        <f t="shared" si="2"/>
        <v>29.428791366906474</v>
      </c>
      <c r="G28" s="90">
        <f t="shared" si="0"/>
        <v>31.609200000000001</v>
      </c>
      <c r="H28" s="129">
        <v>26.341000000000001</v>
      </c>
      <c r="I28" s="129">
        <f t="shared" si="3"/>
        <v>31.609200000000001</v>
      </c>
      <c r="J28" s="150">
        <v>0.2</v>
      </c>
      <c r="K28" s="129">
        <v>24.523992805755395</v>
      </c>
      <c r="L28" s="129">
        <f t="shared" si="4"/>
        <v>29.428791366906474</v>
      </c>
      <c r="M28" s="150">
        <v>0.2</v>
      </c>
      <c r="N28" s="155">
        <f>VLOOKUP(D28,'[2]FICHIER DE TRAVAIL'!$G$10055:$AL$10230,32,0)</f>
        <v>20.841210560206051</v>
      </c>
      <c r="O28" s="155">
        <f t="shared" si="1"/>
        <v>25.00945267224726</v>
      </c>
      <c r="P28" s="96" t="s">
        <v>238</v>
      </c>
      <c r="Q28" s="146">
        <f t="shared" si="5"/>
        <v>-0.1501705808968046</v>
      </c>
      <c r="R28" s="97" t="s">
        <v>344</v>
      </c>
      <c r="S28" s="96" t="s">
        <v>243</v>
      </c>
      <c r="T28" s="96" t="str">
        <f t="shared" si="6"/>
        <v>LAVAGE VAISSELLE</v>
      </c>
      <c r="U28" s="96"/>
      <c r="V28" s="98"/>
    </row>
    <row r="29" spans="1:22" ht="20" customHeight="1" thickBot="1">
      <c r="A29" s="257"/>
      <c r="B29" s="94" t="s">
        <v>134</v>
      </c>
      <c r="C29" s="95" t="s">
        <v>167</v>
      </c>
      <c r="D29" s="121">
        <v>135878</v>
      </c>
      <c r="E29" s="95" t="s">
        <v>217</v>
      </c>
      <c r="F29" s="89">
        <f t="shared" si="2"/>
        <v>279.49144438273362</v>
      </c>
      <c r="G29" s="90">
        <f t="shared" si="0"/>
        <v>297.57212305465077</v>
      </c>
      <c r="H29" s="129">
        <v>247.97676921220898</v>
      </c>
      <c r="I29" s="129">
        <f t="shared" si="3"/>
        <v>297.57212305465077</v>
      </c>
      <c r="J29" s="150">
        <v>0.2</v>
      </c>
      <c r="K29" s="129">
        <v>232.90953698561137</v>
      </c>
      <c r="L29" s="129">
        <f t="shared" si="4"/>
        <v>279.49144438273362</v>
      </c>
      <c r="M29" s="150">
        <v>0.2</v>
      </c>
      <c r="N29" s="155">
        <f>VLOOKUP(D29,'[2]FICHIER DE TRAVAIL'!$G$10055:$AL$10230,32,0)</f>
        <v>232.91</v>
      </c>
      <c r="O29" s="155">
        <f t="shared" si="1"/>
        <v>279.49200000000002</v>
      </c>
      <c r="P29" s="96" t="s">
        <v>217</v>
      </c>
      <c r="Q29" s="146">
        <f t="shared" si="5"/>
        <v>1.9879580486879539E-6</v>
      </c>
      <c r="R29" s="97" t="s">
        <v>348</v>
      </c>
      <c r="S29" s="96" t="s">
        <v>243</v>
      </c>
      <c r="T29" s="96" t="str">
        <f t="shared" si="6"/>
        <v>LAVAGE VAISSELLE</v>
      </c>
      <c r="U29" s="96"/>
      <c r="V29" s="98"/>
    </row>
    <row r="30" spans="1:22" ht="20" customHeight="1" thickBot="1">
      <c r="A30" s="257"/>
      <c r="B30" s="94" t="s">
        <v>135</v>
      </c>
      <c r="C30" s="95" t="s">
        <v>167</v>
      </c>
      <c r="D30" s="121">
        <v>117687</v>
      </c>
      <c r="E30" s="95" t="s">
        <v>217</v>
      </c>
      <c r="F30" s="89">
        <f t="shared" si="2"/>
        <v>240.27198671895127</v>
      </c>
      <c r="G30" s="90">
        <f t="shared" si="0"/>
        <v>255.81536984754379</v>
      </c>
      <c r="H30" s="129">
        <v>213.17947487295316</v>
      </c>
      <c r="I30" s="129">
        <f t="shared" si="3"/>
        <v>255.81536984754379</v>
      </c>
      <c r="J30" s="150">
        <v>0.2</v>
      </c>
      <c r="K30" s="129">
        <v>200.22665559912608</v>
      </c>
      <c r="L30" s="129">
        <f t="shared" si="4"/>
        <v>240.27198671895127</v>
      </c>
      <c r="M30" s="150">
        <v>0.2</v>
      </c>
      <c r="N30" s="155">
        <f>VLOOKUP(D30,'[2]FICHIER DE TRAVAIL'!$G$10055:$AL$10230,32,0)</f>
        <v>200.23</v>
      </c>
      <c r="O30" s="155">
        <f t="shared" si="1"/>
        <v>240.27599999999998</v>
      </c>
      <c r="P30" s="96" t="s">
        <v>217</v>
      </c>
      <c r="Q30" s="146">
        <f t="shared" si="5"/>
        <v>1.6703075142122406E-5</v>
      </c>
      <c r="R30" s="97" t="s">
        <v>348</v>
      </c>
      <c r="S30" s="96" t="s">
        <v>243</v>
      </c>
      <c r="T30" s="96" t="str">
        <f t="shared" si="6"/>
        <v>LAVAGE VAISSELLE</v>
      </c>
      <c r="U30" s="96"/>
      <c r="V30" s="98"/>
    </row>
    <row r="31" spans="1:22" ht="20" customHeight="1" thickBot="1">
      <c r="A31" s="257"/>
      <c r="B31" s="94" t="s">
        <v>136</v>
      </c>
      <c r="C31" s="95" t="s">
        <v>167</v>
      </c>
      <c r="D31" s="121">
        <v>393580</v>
      </c>
      <c r="E31" s="95" t="s">
        <v>217</v>
      </c>
      <c r="F31" s="89">
        <f t="shared" si="2"/>
        <v>260.36167076735893</v>
      </c>
      <c r="G31" s="90">
        <f t="shared" si="0"/>
        <v>277.21126151269885</v>
      </c>
      <c r="H31" s="129">
        <v>231.00938459391571</v>
      </c>
      <c r="I31" s="129">
        <f t="shared" si="3"/>
        <v>277.21126151269885</v>
      </c>
      <c r="J31" s="150">
        <v>0.2</v>
      </c>
      <c r="K31" s="129">
        <v>216.96805897279913</v>
      </c>
      <c r="L31" s="129">
        <f t="shared" si="4"/>
        <v>260.36167076735893</v>
      </c>
      <c r="M31" s="150">
        <v>0.2</v>
      </c>
      <c r="N31" s="155">
        <f>VLOOKUP(D31,'[2]FICHIER DE TRAVAIL'!$G$10055:$AL$10230,32,0)</f>
        <v>216.97</v>
      </c>
      <c r="O31" s="155">
        <f t="shared" si="1"/>
        <v>260.36400000000003</v>
      </c>
      <c r="P31" s="96" t="s">
        <v>217</v>
      </c>
      <c r="Q31" s="146">
        <f t="shared" si="5"/>
        <v>8.9461426262840661E-6</v>
      </c>
      <c r="R31" s="97"/>
      <c r="S31" s="96" t="s">
        <v>243</v>
      </c>
      <c r="T31" s="96" t="str">
        <f t="shared" si="6"/>
        <v>LAVAGE VAISSELLE</v>
      </c>
      <c r="U31" s="96"/>
      <c r="V31" s="98"/>
    </row>
    <row r="32" spans="1:22" ht="20" customHeight="1" thickBot="1">
      <c r="A32" s="257"/>
      <c r="B32" s="94" t="s">
        <v>150</v>
      </c>
      <c r="C32" s="95" t="s">
        <v>221</v>
      </c>
      <c r="D32" s="121">
        <v>391005</v>
      </c>
      <c r="E32" s="95" t="s">
        <v>238</v>
      </c>
      <c r="F32" s="89">
        <f t="shared" si="2"/>
        <v>14.084103467253717</v>
      </c>
      <c r="G32" s="90">
        <f t="shared" si="0"/>
        <v>14.084103467253717</v>
      </c>
      <c r="H32" s="129">
        <v>11.736752889378097</v>
      </c>
      <c r="I32" s="129">
        <f t="shared" si="3"/>
        <v>14.084103467253717</v>
      </c>
      <c r="J32" s="150">
        <v>0.2</v>
      </c>
      <c r="K32" s="129">
        <v>11.74</v>
      </c>
      <c r="L32" s="129">
        <f>I32</f>
        <v>14.084103467253717</v>
      </c>
      <c r="M32" s="150">
        <v>0.2</v>
      </c>
      <c r="N32" s="155">
        <f>VLOOKUP(D32,'[2]FICHIER DE TRAVAIL'!$G$10055:$AL$10230,32,0)</f>
        <v>11.152194787379972</v>
      </c>
      <c r="O32" s="155">
        <f t="shared" si="1"/>
        <v>13.382633744855967</v>
      </c>
      <c r="P32" s="96" t="s">
        <v>238</v>
      </c>
      <c r="Q32" s="146">
        <f t="shared" si="5"/>
        <v>-4.9805777416269625E-2</v>
      </c>
      <c r="R32" s="97"/>
      <c r="S32" s="96" t="s">
        <v>245</v>
      </c>
      <c r="T32" s="96" t="str">
        <f t="shared" si="6"/>
        <v>LAVAGE VAISSELLE</v>
      </c>
      <c r="U32" s="96"/>
      <c r="V32" s="98"/>
    </row>
    <row r="33" spans="1:22" ht="20" customHeight="1" thickBot="1">
      <c r="A33" s="257"/>
      <c r="B33" s="94" t="s">
        <v>239</v>
      </c>
      <c r="C33" s="95" t="s">
        <v>221</v>
      </c>
      <c r="D33" s="121">
        <v>390043</v>
      </c>
      <c r="E33" s="95" t="s">
        <v>238</v>
      </c>
      <c r="F33" s="89">
        <f t="shared" si="2"/>
        <v>20.609403254972879</v>
      </c>
      <c r="G33" s="90">
        <f t="shared" si="0"/>
        <v>21</v>
      </c>
      <c r="H33" s="129">
        <v>17.5</v>
      </c>
      <c r="I33" s="129">
        <f t="shared" si="3"/>
        <v>21</v>
      </c>
      <c r="J33" s="150">
        <v>0.2</v>
      </c>
      <c r="K33" s="129">
        <v>17.174502712477398</v>
      </c>
      <c r="L33" s="129">
        <f t="shared" si="4"/>
        <v>20.609403254972879</v>
      </c>
      <c r="M33" s="150">
        <v>0.2</v>
      </c>
      <c r="N33" s="155">
        <f>VLOOKUP(D33,'[2]FICHIER DE TRAVAIL'!$G$10055:$AL$10230,32,0)</f>
        <v>16.139528823374576</v>
      </c>
      <c r="O33" s="155">
        <f t="shared" si="1"/>
        <v>19.367434588049491</v>
      </c>
      <c r="P33" s="96" t="s">
        <v>238</v>
      </c>
      <c r="Q33" s="146">
        <f t="shared" si="5"/>
        <v>-6.0262233290219638E-2</v>
      </c>
      <c r="R33" s="97" t="s">
        <v>344</v>
      </c>
      <c r="S33" s="96" t="s">
        <v>245</v>
      </c>
      <c r="T33" s="96" t="str">
        <f t="shared" si="6"/>
        <v>LAVAGE VAISSELLE</v>
      </c>
      <c r="U33" s="96"/>
      <c r="V33" s="98"/>
    </row>
    <row r="34" spans="1:22" ht="20" customHeight="1" thickBot="1">
      <c r="A34" s="257"/>
      <c r="B34" s="94" t="s">
        <v>155</v>
      </c>
      <c r="C34" s="95" t="s">
        <v>167</v>
      </c>
      <c r="D34" s="121">
        <v>155587</v>
      </c>
      <c r="E34" s="95" t="s">
        <v>214</v>
      </c>
      <c r="F34" s="89">
        <f t="shared" si="2"/>
        <v>146.86712378332643</v>
      </c>
      <c r="G34" s="90">
        <f t="shared" si="0"/>
        <v>281.43620177150581</v>
      </c>
      <c r="H34" s="129">
        <v>234.53016814292153</v>
      </c>
      <c r="I34" s="129">
        <f t="shared" si="3"/>
        <v>281.43620177150581</v>
      </c>
      <c r="J34" s="150">
        <v>0.2</v>
      </c>
      <c r="K34" s="129">
        <v>122.3892698194387</v>
      </c>
      <c r="L34" s="129">
        <f t="shared" si="4"/>
        <v>146.86712378332643</v>
      </c>
      <c r="M34" s="150">
        <v>0.2</v>
      </c>
      <c r="N34" s="155">
        <f>VLOOKUP(D34,'[2]FICHIER DE TRAVAIL'!$G$10055:$AL$10230,32,0)</f>
        <v>122.39</v>
      </c>
      <c r="O34" s="155">
        <f t="shared" si="1"/>
        <v>146.86799999999999</v>
      </c>
      <c r="P34" s="96" t="s">
        <v>214</v>
      </c>
      <c r="Q34" s="146">
        <f t="shared" si="5"/>
        <v>5.9660504746687444E-6</v>
      </c>
      <c r="R34" s="97"/>
      <c r="S34" s="96" t="s">
        <v>245</v>
      </c>
      <c r="T34" s="96" t="str">
        <f t="shared" si="6"/>
        <v>LAVAGE VAISSELLE</v>
      </c>
      <c r="U34" s="96"/>
      <c r="V34" s="98"/>
    </row>
    <row r="35" spans="1:22" ht="20" customHeight="1" thickBot="1">
      <c r="A35" s="257"/>
      <c r="B35" s="94" t="s">
        <v>156</v>
      </c>
      <c r="C35" s="95" t="s">
        <v>167</v>
      </c>
      <c r="D35" s="121">
        <v>113035</v>
      </c>
      <c r="E35" s="95" t="s">
        <v>181</v>
      </c>
      <c r="F35" s="89">
        <f t="shared" si="2"/>
        <v>59.641943848105498</v>
      </c>
      <c r="G35" s="90">
        <f t="shared" si="0"/>
        <v>63.507152981849607</v>
      </c>
      <c r="H35" s="129">
        <v>52.922627484874674</v>
      </c>
      <c r="I35" s="129">
        <f t="shared" si="3"/>
        <v>63.507152981849607</v>
      </c>
      <c r="J35" s="150">
        <v>0.2</v>
      </c>
      <c r="K35" s="129">
        <v>49.701619873421251</v>
      </c>
      <c r="L35" s="129">
        <f t="shared" si="4"/>
        <v>59.641943848105498</v>
      </c>
      <c r="M35" s="150">
        <v>0.2</v>
      </c>
      <c r="N35" s="155">
        <f>VLOOKUP(D35,'[2]FICHIER DE TRAVAIL'!$G$10055:$AL$10230,32,0)</f>
        <v>49.7</v>
      </c>
      <c r="O35" s="155">
        <f t="shared" si="1"/>
        <v>59.64</v>
      </c>
      <c r="P35" s="96" t="s">
        <v>181</v>
      </c>
      <c r="Q35" s="146">
        <f t="shared" si="5"/>
        <v>-3.2591964313708095E-5</v>
      </c>
      <c r="R35" s="97" t="s">
        <v>348</v>
      </c>
      <c r="S35" s="96" t="s">
        <v>245</v>
      </c>
      <c r="T35" s="96" t="str">
        <f t="shared" si="6"/>
        <v>LAVAGE VAISSELLE</v>
      </c>
      <c r="U35" s="96"/>
      <c r="V35" s="98"/>
    </row>
    <row r="36" spans="1:22" ht="20" customHeight="1" thickBot="1">
      <c r="A36" s="257"/>
      <c r="B36" s="94" t="s">
        <v>157</v>
      </c>
      <c r="C36" s="95" t="s">
        <v>167</v>
      </c>
      <c r="D36" s="121">
        <v>119185</v>
      </c>
      <c r="E36" s="95" t="s">
        <v>181</v>
      </c>
      <c r="F36" s="89">
        <f t="shared" si="2"/>
        <v>83.404086328693367</v>
      </c>
      <c r="G36" s="90">
        <f t="shared" si="0"/>
        <v>88.800841150396849</v>
      </c>
      <c r="H36" s="129">
        <v>74.000700958664041</v>
      </c>
      <c r="I36" s="129">
        <f t="shared" si="3"/>
        <v>88.800841150396849</v>
      </c>
      <c r="J36" s="150">
        <v>0.2</v>
      </c>
      <c r="K36" s="129">
        <v>69.503405273911142</v>
      </c>
      <c r="L36" s="129">
        <f t="shared" si="4"/>
        <v>83.404086328693367</v>
      </c>
      <c r="M36" s="150">
        <v>0.2</v>
      </c>
      <c r="N36" s="155">
        <f>VLOOKUP(D36,'[2]FICHIER DE TRAVAIL'!$G$10055:$AL$10230,32,0)</f>
        <v>69.5</v>
      </c>
      <c r="O36" s="155">
        <f t="shared" si="1"/>
        <v>83.4</v>
      </c>
      <c r="P36" s="96" t="s">
        <v>181</v>
      </c>
      <c r="Q36" s="146">
        <f t="shared" si="5"/>
        <v>-4.8994346359209968E-5</v>
      </c>
      <c r="R36" s="97"/>
      <c r="S36" s="96" t="s">
        <v>245</v>
      </c>
      <c r="T36" s="96" t="str">
        <f t="shared" si="6"/>
        <v>LAVAGE VAISSELLE</v>
      </c>
      <c r="U36" s="96"/>
      <c r="V36" s="98"/>
    </row>
    <row r="37" spans="1:22" ht="20" customHeight="1" thickBot="1">
      <c r="A37" s="257"/>
      <c r="B37" s="94" t="s">
        <v>158</v>
      </c>
      <c r="C37" s="95" t="s">
        <v>167</v>
      </c>
      <c r="D37" s="121">
        <v>394376</v>
      </c>
      <c r="E37" s="95" t="s">
        <v>218</v>
      </c>
      <c r="F37" s="89">
        <f t="shared" si="2"/>
        <v>21.334875920074598</v>
      </c>
      <c r="G37" s="90">
        <f t="shared" si="0"/>
        <v>22.713699341846766</v>
      </c>
      <c r="H37" s="129">
        <v>18.928082784872306</v>
      </c>
      <c r="I37" s="129">
        <f t="shared" si="3"/>
        <v>22.713699341846766</v>
      </c>
      <c r="J37" s="150">
        <v>0.2</v>
      </c>
      <c r="K37" s="129">
        <v>17.779063266728834</v>
      </c>
      <c r="L37" s="129">
        <f t="shared" si="4"/>
        <v>21.334875920074598</v>
      </c>
      <c r="M37" s="150">
        <v>0.2</v>
      </c>
      <c r="N37" s="155">
        <f>VLOOKUP(D37,'[2]FICHIER DE TRAVAIL'!$G$10055:$AL$10230,32,0)</f>
        <v>17.78</v>
      </c>
      <c r="O37" s="155">
        <f t="shared" si="1"/>
        <v>21.336000000000002</v>
      </c>
      <c r="P37" s="96" t="s">
        <v>218</v>
      </c>
      <c r="Q37" s="146">
        <f t="shared" si="5"/>
        <v>5.2687436740435719E-5</v>
      </c>
      <c r="R37" s="97"/>
      <c r="S37" s="96" t="s">
        <v>245</v>
      </c>
      <c r="T37" s="96" t="str">
        <f t="shared" si="6"/>
        <v>LAVAGE VAISSELLE</v>
      </c>
      <c r="U37" s="96"/>
      <c r="V37" s="98"/>
    </row>
    <row r="38" spans="1:22" ht="20" customHeight="1" thickBot="1">
      <c r="A38" s="257"/>
      <c r="B38" s="121" t="s">
        <v>159</v>
      </c>
      <c r="C38" s="95" t="s">
        <v>167</v>
      </c>
      <c r="D38" s="121">
        <v>394363</v>
      </c>
      <c r="E38" s="95" t="s">
        <v>219</v>
      </c>
      <c r="F38" s="89"/>
      <c r="G38" s="90">
        <f t="shared" si="0"/>
        <v>0</v>
      </c>
      <c r="H38" s="129"/>
      <c r="I38" s="129"/>
      <c r="J38" s="150">
        <v>0.2</v>
      </c>
      <c r="K38" s="129"/>
      <c r="L38" s="129">
        <f t="shared" si="4"/>
        <v>0</v>
      </c>
      <c r="M38" s="150">
        <v>0.2</v>
      </c>
      <c r="N38" s="155">
        <f>VLOOKUP(D38,'[2]FICHIER DE TRAVAIL'!$G$10055:$AL$10230,32,0)</f>
        <v>113.75</v>
      </c>
      <c r="O38" s="155">
        <f t="shared" si="1"/>
        <v>136.5</v>
      </c>
      <c r="P38" s="96" t="s">
        <v>219</v>
      </c>
      <c r="Q38" s="146"/>
      <c r="R38" s="97"/>
      <c r="S38" s="96" t="s">
        <v>245</v>
      </c>
      <c r="T38" s="96" t="str">
        <f t="shared" si="6"/>
        <v>LAVAGE VAISSELLE</v>
      </c>
      <c r="U38" s="96"/>
      <c r="V38" s="98"/>
    </row>
    <row r="39" spans="1:22" ht="20" customHeight="1" thickBot="1">
      <c r="A39" s="257"/>
      <c r="B39" s="94" t="s">
        <v>160</v>
      </c>
      <c r="C39" s="95" t="s">
        <v>167</v>
      </c>
      <c r="D39" s="121">
        <v>394374</v>
      </c>
      <c r="E39" s="95" t="s">
        <v>218</v>
      </c>
      <c r="F39" s="89">
        <f t="shared" si="2"/>
        <v>19.937146298003075</v>
      </c>
      <c r="G39" s="90">
        <f t="shared" si="0"/>
        <v>21.225472128000003</v>
      </c>
      <c r="H39" s="129">
        <v>17.687893440000003</v>
      </c>
      <c r="I39" s="129">
        <f t="shared" si="3"/>
        <v>21.225472128000003</v>
      </c>
      <c r="J39" s="150">
        <v>0.2</v>
      </c>
      <c r="K39" s="129">
        <v>16.614288581669229</v>
      </c>
      <c r="L39" s="129">
        <f t="shared" si="4"/>
        <v>19.937146298003075</v>
      </c>
      <c r="M39" s="150">
        <v>0.2</v>
      </c>
      <c r="N39" s="155">
        <f>VLOOKUP(D39,'[2]FICHIER DE TRAVAIL'!$G$10055:$AL$10230,32,0)</f>
        <v>16.61</v>
      </c>
      <c r="O39" s="155">
        <f t="shared" si="1"/>
        <v>19.931999999999999</v>
      </c>
      <c r="P39" s="96" t="s">
        <v>218</v>
      </c>
      <c r="Q39" s="146">
        <f t="shared" si="5"/>
        <v>-2.5812610923117761E-4</v>
      </c>
      <c r="R39" s="97"/>
      <c r="S39" s="96" t="s">
        <v>245</v>
      </c>
      <c r="T39" s="96" t="s">
        <v>288</v>
      </c>
      <c r="U39" s="96"/>
      <c r="V39" s="98"/>
    </row>
    <row r="40" spans="1:22" ht="20" customHeight="1" thickBot="1">
      <c r="A40" s="258"/>
      <c r="B40" s="104" t="s">
        <v>213</v>
      </c>
      <c r="C40" s="105" t="s">
        <v>167</v>
      </c>
      <c r="D40" s="123">
        <v>393606</v>
      </c>
      <c r="E40" s="105" t="s">
        <v>220</v>
      </c>
      <c r="F40" s="89">
        <f t="shared" si="2"/>
        <v>43.551974822974039</v>
      </c>
      <c r="G40" s="90">
        <f t="shared" si="0"/>
        <v>46.368000000000002</v>
      </c>
      <c r="H40" s="129">
        <v>38.64</v>
      </c>
      <c r="I40" s="129">
        <f t="shared" si="3"/>
        <v>46.368000000000002</v>
      </c>
      <c r="J40" s="150">
        <v>0.2</v>
      </c>
      <c r="K40" s="129">
        <v>36.293312352478367</v>
      </c>
      <c r="L40" s="129">
        <f t="shared" si="4"/>
        <v>43.551974822974039</v>
      </c>
      <c r="M40" s="150">
        <v>0.2</v>
      </c>
      <c r="N40" s="155">
        <f>VLOOKUP(D40,'[2]FICHIER DE TRAVAIL'!$G$10055:$AL$10230,32,0)</f>
        <v>36.29</v>
      </c>
      <c r="O40" s="155">
        <f t="shared" si="1"/>
        <v>43.548000000000002</v>
      </c>
      <c r="P40" s="106" t="s">
        <v>220</v>
      </c>
      <c r="Q40" s="146">
        <f t="shared" si="5"/>
        <v>-9.126619378784374E-5</v>
      </c>
      <c r="R40" s="107"/>
      <c r="S40" s="106" t="s">
        <v>248</v>
      </c>
      <c r="T40" s="106" t="s">
        <v>289</v>
      </c>
      <c r="U40" s="106"/>
      <c r="V40" s="108"/>
    </row>
    <row r="41" spans="1:22" ht="27" customHeight="1" thickBot="1">
      <c r="A41" s="257" t="s">
        <v>6</v>
      </c>
      <c r="B41" s="109" t="s">
        <v>81</v>
      </c>
      <c r="C41" s="110" t="s">
        <v>169</v>
      </c>
      <c r="D41" s="124">
        <v>135629</v>
      </c>
      <c r="E41" s="110" t="s">
        <v>186</v>
      </c>
      <c r="F41" s="89">
        <f t="shared" si="2"/>
        <v>57.731938510228488</v>
      </c>
      <c r="G41" s="90">
        <f t="shared" si="0"/>
        <v>60.725999999999999</v>
      </c>
      <c r="H41" s="129">
        <v>50.605000000000004</v>
      </c>
      <c r="I41" s="129">
        <f t="shared" si="3"/>
        <v>60.725999999999999</v>
      </c>
      <c r="J41" s="150">
        <v>0.2</v>
      </c>
      <c r="K41" s="129">
        <v>48.109948758523743</v>
      </c>
      <c r="L41" s="129">
        <f t="shared" si="4"/>
        <v>57.731938510228488</v>
      </c>
      <c r="M41" s="150">
        <v>0.2</v>
      </c>
      <c r="N41" s="155">
        <f>VLOOKUP(D41,'[2]FICHIER DE TRAVAIL'!$G$10055:$AL$10230,32,0)</f>
        <v>48.11</v>
      </c>
      <c r="O41" s="155">
        <f t="shared" si="1"/>
        <v>57.731999999999999</v>
      </c>
      <c r="P41" s="111" t="s">
        <v>186</v>
      </c>
      <c r="Q41" s="146">
        <f t="shared" si="5"/>
        <v>1.0650910587403472E-6</v>
      </c>
      <c r="R41" s="112"/>
      <c r="S41" s="111" t="s">
        <v>292</v>
      </c>
      <c r="T41" s="111"/>
      <c r="U41" s="111"/>
      <c r="V41" s="113"/>
    </row>
    <row r="42" spans="1:22" ht="27" customHeight="1" thickBot="1">
      <c r="A42" s="257"/>
      <c r="B42" s="99" t="s">
        <v>120</v>
      </c>
      <c r="C42" s="100" t="s">
        <v>169</v>
      </c>
      <c r="D42" s="122">
        <v>158080</v>
      </c>
      <c r="E42" s="100" t="s">
        <v>186</v>
      </c>
      <c r="F42" s="89">
        <f t="shared" si="2"/>
        <v>81.03191249999999</v>
      </c>
      <c r="G42" s="90">
        <f>H42*(1+5.5%)</f>
        <v>85.294697866827804</v>
      </c>
      <c r="H42" s="129">
        <v>80.848054850073751</v>
      </c>
      <c r="I42" s="149">
        <f>H42*1.055</f>
        <v>85.294697866827804</v>
      </c>
      <c r="J42" s="150">
        <v>5.5E-2</v>
      </c>
      <c r="K42" s="129">
        <v>76.80749999999999</v>
      </c>
      <c r="L42" s="129">
        <f>K42*1.055</f>
        <v>81.03191249999999</v>
      </c>
      <c r="M42" s="150">
        <v>5.5E-2</v>
      </c>
      <c r="N42" s="155">
        <f>VLOOKUP(D42,'[2]FICHIER DE TRAVAIL'!$G$10055:$AL$10230,32,0)</f>
        <v>76.81</v>
      </c>
      <c r="O42" s="155">
        <f t="shared" si="1"/>
        <v>81.034549999999996</v>
      </c>
      <c r="P42" s="101" t="s">
        <v>186</v>
      </c>
      <c r="Q42" s="146">
        <f t="shared" si="5"/>
        <v>3.2548904729427973E-5</v>
      </c>
      <c r="R42" s="102"/>
      <c r="S42" s="101" t="s">
        <v>292</v>
      </c>
      <c r="T42" s="101"/>
      <c r="U42" s="101"/>
      <c r="V42" s="103" t="s">
        <v>297</v>
      </c>
    </row>
    <row r="43" spans="1:22" ht="20" customHeight="1" thickBot="1">
      <c r="A43" s="256" t="s">
        <v>4</v>
      </c>
      <c r="B43" s="87" t="s">
        <v>98</v>
      </c>
      <c r="C43" s="88" t="s">
        <v>170</v>
      </c>
      <c r="D43" s="120">
        <v>105922</v>
      </c>
      <c r="E43" s="88" t="s">
        <v>187</v>
      </c>
      <c r="F43" s="89">
        <f t="shared" si="2"/>
        <v>10.920354747999133</v>
      </c>
      <c r="G43" s="90">
        <f t="shared" si="0"/>
        <v>10.891791044776117</v>
      </c>
      <c r="H43" s="129">
        <v>9.0764925373134311</v>
      </c>
      <c r="I43" s="129">
        <f t="shared" ref="I43:I55" si="7">H43*1.2</f>
        <v>10.891791044776117</v>
      </c>
      <c r="J43" s="150">
        <v>0.2</v>
      </c>
      <c r="K43" s="129">
        <v>9.1002956233326113</v>
      </c>
      <c r="L43" s="129">
        <f t="shared" ref="L43:L55" si="8">K43*1.2</f>
        <v>10.920354747999133</v>
      </c>
      <c r="M43" s="150">
        <v>0.2</v>
      </c>
      <c r="N43" s="155">
        <f>VLOOKUP(D43,'[2]FICHIER DE TRAVAIL'!$G$10055:$AL$10230,32,0)</f>
        <v>9.1</v>
      </c>
      <c r="O43" s="155">
        <f t="shared" si="1"/>
        <v>10.92</v>
      </c>
      <c r="P43" s="91" t="s">
        <v>187</v>
      </c>
      <c r="Q43" s="146">
        <f t="shared" si="5"/>
        <v>-3.248502519550446E-5</v>
      </c>
      <c r="R43" s="92"/>
      <c r="S43" s="91"/>
      <c r="T43" s="91" t="s">
        <v>283</v>
      </c>
      <c r="U43" s="91"/>
      <c r="V43" s="93"/>
    </row>
    <row r="44" spans="1:22" ht="20" customHeight="1" thickBot="1">
      <c r="A44" s="257"/>
      <c r="B44" s="94" t="s">
        <v>99</v>
      </c>
      <c r="C44" s="95" t="s">
        <v>170</v>
      </c>
      <c r="D44" s="121">
        <v>105923</v>
      </c>
      <c r="E44" s="95" t="s">
        <v>187</v>
      </c>
      <c r="F44" s="89">
        <f t="shared" si="2"/>
        <v>10.920354747999133</v>
      </c>
      <c r="G44" s="90">
        <f t="shared" si="0"/>
        <v>10.891791044776117</v>
      </c>
      <c r="H44" s="129">
        <v>9.0764925373134311</v>
      </c>
      <c r="I44" s="129">
        <f t="shared" si="7"/>
        <v>10.891791044776117</v>
      </c>
      <c r="J44" s="150">
        <v>0.2</v>
      </c>
      <c r="K44" s="129">
        <v>9.1002956233326113</v>
      </c>
      <c r="L44" s="129">
        <f t="shared" si="8"/>
        <v>10.920354747999133</v>
      </c>
      <c r="M44" s="150">
        <v>0.2</v>
      </c>
      <c r="N44" s="155">
        <f>VLOOKUP(D44,'[2]FICHIER DE TRAVAIL'!$G$10055:$AL$10230,32,0)</f>
        <v>9.1</v>
      </c>
      <c r="O44" s="155">
        <f t="shared" si="1"/>
        <v>10.92</v>
      </c>
      <c r="P44" s="96" t="s">
        <v>187</v>
      </c>
      <c r="Q44" s="146">
        <f t="shared" si="5"/>
        <v>-3.248502519550446E-5</v>
      </c>
      <c r="R44" s="97"/>
      <c r="S44" s="96"/>
      <c r="T44" s="96" t="s">
        <v>283</v>
      </c>
      <c r="U44" s="96"/>
      <c r="V44" s="98"/>
    </row>
    <row r="45" spans="1:22" ht="20" customHeight="1" thickBot="1">
      <c r="A45" s="257"/>
      <c r="B45" s="94" t="s">
        <v>100</v>
      </c>
      <c r="C45" s="95" t="s">
        <v>170</v>
      </c>
      <c r="D45" s="121">
        <v>105924</v>
      </c>
      <c r="E45" s="95" t="s">
        <v>187</v>
      </c>
      <c r="F45" s="89">
        <f t="shared" si="2"/>
        <v>10.920354747999133</v>
      </c>
      <c r="G45" s="90">
        <f t="shared" si="0"/>
        <v>10.891791044776117</v>
      </c>
      <c r="H45" s="129">
        <v>9.0764925373134311</v>
      </c>
      <c r="I45" s="129">
        <f t="shared" si="7"/>
        <v>10.891791044776117</v>
      </c>
      <c r="J45" s="150">
        <v>0.2</v>
      </c>
      <c r="K45" s="129">
        <v>9.1002956233326113</v>
      </c>
      <c r="L45" s="129">
        <f t="shared" si="8"/>
        <v>10.920354747999133</v>
      </c>
      <c r="M45" s="150">
        <v>0.2</v>
      </c>
      <c r="N45" s="155">
        <f>VLOOKUP(D45,'[2]FICHIER DE TRAVAIL'!$G$10055:$AL$10230,32,0)</f>
        <v>9.1</v>
      </c>
      <c r="O45" s="155">
        <f t="shared" si="1"/>
        <v>10.92</v>
      </c>
      <c r="P45" s="96" t="s">
        <v>187</v>
      </c>
      <c r="Q45" s="146">
        <f t="shared" si="5"/>
        <v>-3.248502519550446E-5</v>
      </c>
      <c r="R45" s="97"/>
      <c r="S45" s="96"/>
      <c r="T45" s="96" t="s">
        <v>283</v>
      </c>
      <c r="U45" s="96"/>
      <c r="V45" s="98"/>
    </row>
    <row r="46" spans="1:22" ht="20" customHeight="1" thickBot="1">
      <c r="A46" s="257"/>
      <c r="B46" s="94" t="s">
        <v>101</v>
      </c>
      <c r="C46" s="95" t="s">
        <v>170</v>
      </c>
      <c r="D46" s="121">
        <v>105925</v>
      </c>
      <c r="E46" s="95" t="s">
        <v>187</v>
      </c>
      <c r="F46" s="89">
        <f t="shared" si="2"/>
        <v>10.920354747999133</v>
      </c>
      <c r="G46" s="90">
        <f t="shared" si="0"/>
        <v>10.891791044776117</v>
      </c>
      <c r="H46" s="129">
        <v>9.0764925373134311</v>
      </c>
      <c r="I46" s="129">
        <f t="shared" si="7"/>
        <v>10.891791044776117</v>
      </c>
      <c r="J46" s="150">
        <v>0.2</v>
      </c>
      <c r="K46" s="129">
        <v>9.1002956233326113</v>
      </c>
      <c r="L46" s="129">
        <f t="shared" si="8"/>
        <v>10.920354747999133</v>
      </c>
      <c r="M46" s="150">
        <v>0.2</v>
      </c>
      <c r="N46" s="155">
        <f>VLOOKUP(D46,'[2]FICHIER DE TRAVAIL'!$G$10055:$AL$10230,32,0)</f>
        <v>9.1</v>
      </c>
      <c r="O46" s="155">
        <f t="shared" si="1"/>
        <v>10.92</v>
      </c>
      <c r="P46" s="96" t="s">
        <v>187</v>
      </c>
      <c r="Q46" s="146">
        <f t="shared" si="5"/>
        <v>-3.248502519550446E-5</v>
      </c>
      <c r="R46" s="97"/>
      <c r="S46" s="96"/>
      <c r="T46" s="96" t="s">
        <v>283</v>
      </c>
      <c r="U46" s="96"/>
      <c r="V46" s="98"/>
    </row>
    <row r="47" spans="1:22" ht="20" customHeight="1" thickBot="1">
      <c r="A47" s="257"/>
      <c r="B47" s="94" t="s">
        <v>102</v>
      </c>
      <c r="C47" s="95" t="s">
        <v>171</v>
      </c>
      <c r="D47" s="121">
        <v>393000</v>
      </c>
      <c r="E47" s="95" t="s">
        <v>188</v>
      </c>
      <c r="F47" s="89">
        <f t="shared" si="2"/>
        <v>6.371999999999999</v>
      </c>
      <c r="G47" s="90">
        <f t="shared" si="0"/>
        <v>6.370961876832844</v>
      </c>
      <c r="H47" s="129">
        <v>5.3091348973607033</v>
      </c>
      <c r="I47" s="129">
        <f t="shared" si="7"/>
        <v>6.370961876832844</v>
      </c>
      <c r="J47" s="150">
        <v>0.2</v>
      </c>
      <c r="K47" s="129">
        <v>5.31</v>
      </c>
      <c r="L47" s="129">
        <f t="shared" si="8"/>
        <v>6.371999999999999</v>
      </c>
      <c r="M47" s="150">
        <v>0.2</v>
      </c>
      <c r="N47" s="155">
        <f>VLOOKUP(D47,'[2]FICHIER DE TRAVAIL'!$G$10055:$AL$10230,32,0)</f>
        <v>5.31</v>
      </c>
      <c r="O47" s="155">
        <f t="shared" si="1"/>
        <v>6.3719999999999999</v>
      </c>
      <c r="P47" s="96" t="s">
        <v>188</v>
      </c>
      <c r="Q47" s="146">
        <f t="shared" si="5"/>
        <v>1.3938769926241767E-16</v>
      </c>
      <c r="R47" s="97"/>
      <c r="S47" s="96"/>
      <c r="T47" s="96" t="s">
        <v>283</v>
      </c>
      <c r="U47" s="96"/>
      <c r="V47" s="98"/>
    </row>
    <row r="48" spans="1:22" ht="20" customHeight="1" thickBot="1">
      <c r="A48" s="257"/>
      <c r="B48" s="94" t="s">
        <v>103</v>
      </c>
      <c r="C48" s="95" t="s">
        <v>171</v>
      </c>
      <c r="D48" s="121">
        <v>393001</v>
      </c>
      <c r="E48" s="95" t="s">
        <v>188</v>
      </c>
      <c r="F48" s="89">
        <f t="shared" si="2"/>
        <v>6.371999999999999</v>
      </c>
      <c r="G48" s="90">
        <f t="shared" si="0"/>
        <v>6.370961876832844</v>
      </c>
      <c r="H48" s="129">
        <v>5.3091348973607033</v>
      </c>
      <c r="I48" s="129">
        <f t="shared" si="7"/>
        <v>6.370961876832844</v>
      </c>
      <c r="J48" s="150">
        <v>0.2</v>
      </c>
      <c r="K48" s="129">
        <v>5.31</v>
      </c>
      <c r="L48" s="129">
        <f t="shared" si="8"/>
        <v>6.371999999999999</v>
      </c>
      <c r="M48" s="150">
        <v>0.2</v>
      </c>
      <c r="N48" s="155">
        <f>VLOOKUP(D48,'[2]FICHIER DE TRAVAIL'!$G$10055:$AL$10230,32,0)</f>
        <v>5.31</v>
      </c>
      <c r="O48" s="155">
        <f t="shared" si="1"/>
        <v>6.3719999999999999</v>
      </c>
      <c r="P48" s="96" t="s">
        <v>188</v>
      </c>
      <c r="Q48" s="146">
        <f t="shared" si="5"/>
        <v>1.3938769926241767E-16</v>
      </c>
      <c r="R48" s="97"/>
      <c r="S48" s="96"/>
      <c r="T48" s="96" t="s">
        <v>283</v>
      </c>
      <c r="U48" s="96"/>
      <c r="V48" s="98"/>
    </row>
    <row r="49" spans="1:22" ht="20" customHeight="1" thickBot="1">
      <c r="A49" s="257"/>
      <c r="B49" s="94" t="s">
        <v>104</v>
      </c>
      <c r="C49" s="95" t="s">
        <v>171</v>
      </c>
      <c r="D49" s="121">
        <v>393002</v>
      </c>
      <c r="E49" s="95" t="s">
        <v>188</v>
      </c>
      <c r="F49" s="89">
        <f t="shared" si="2"/>
        <v>6.371999999999999</v>
      </c>
      <c r="G49" s="90">
        <f t="shared" si="0"/>
        <v>6.370961876832844</v>
      </c>
      <c r="H49" s="129">
        <v>5.3091348973607033</v>
      </c>
      <c r="I49" s="129">
        <f t="shared" si="7"/>
        <v>6.370961876832844</v>
      </c>
      <c r="J49" s="150">
        <v>0.2</v>
      </c>
      <c r="K49" s="129">
        <v>5.31</v>
      </c>
      <c r="L49" s="129">
        <f t="shared" si="8"/>
        <v>6.371999999999999</v>
      </c>
      <c r="M49" s="150">
        <v>0.2</v>
      </c>
      <c r="N49" s="155">
        <f>VLOOKUP(D49,'[2]FICHIER DE TRAVAIL'!$G$10055:$AL$10230,32,0)</f>
        <v>5.31</v>
      </c>
      <c r="O49" s="155">
        <f t="shared" si="1"/>
        <v>6.3719999999999999</v>
      </c>
      <c r="P49" s="96" t="s">
        <v>188</v>
      </c>
      <c r="Q49" s="146">
        <f t="shared" si="5"/>
        <v>1.3938769926241767E-16</v>
      </c>
      <c r="R49" s="97"/>
      <c r="S49" s="96"/>
      <c r="T49" s="96" t="s">
        <v>283</v>
      </c>
      <c r="U49" s="96"/>
      <c r="V49" s="98"/>
    </row>
    <row r="50" spans="1:22" ht="20" customHeight="1" thickBot="1">
      <c r="A50" s="257"/>
      <c r="B50" s="94" t="s">
        <v>105</v>
      </c>
      <c r="C50" s="95" t="s">
        <v>171</v>
      </c>
      <c r="D50" s="121">
        <v>393003</v>
      </c>
      <c r="E50" s="95" t="s">
        <v>188</v>
      </c>
      <c r="F50" s="89">
        <f t="shared" si="2"/>
        <v>6.371999999999999</v>
      </c>
      <c r="G50" s="90">
        <f t="shared" si="0"/>
        <v>6.370961876832844</v>
      </c>
      <c r="H50" s="129">
        <v>5.3091348973607033</v>
      </c>
      <c r="I50" s="129">
        <f t="shared" si="7"/>
        <v>6.370961876832844</v>
      </c>
      <c r="J50" s="150">
        <v>0.2</v>
      </c>
      <c r="K50" s="129">
        <v>5.31</v>
      </c>
      <c r="L50" s="129">
        <f t="shared" si="8"/>
        <v>6.371999999999999</v>
      </c>
      <c r="M50" s="150">
        <v>0.2</v>
      </c>
      <c r="N50" s="155">
        <f>VLOOKUP(D50,'[2]FICHIER DE TRAVAIL'!$G$10055:$AL$10230,32,0)</f>
        <v>5.31</v>
      </c>
      <c r="O50" s="155">
        <f t="shared" si="1"/>
        <v>6.3719999999999999</v>
      </c>
      <c r="P50" s="96" t="s">
        <v>188</v>
      </c>
      <c r="Q50" s="146">
        <f t="shared" si="5"/>
        <v>1.3938769926241767E-16</v>
      </c>
      <c r="R50" s="97"/>
      <c r="S50" s="96"/>
      <c r="T50" s="96" t="s">
        <v>283</v>
      </c>
      <c r="U50" s="96"/>
      <c r="V50" s="98"/>
    </row>
    <row r="51" spans="1:22" ht="20" customHeight="1" thickBot="1">
      <c r="A51" s="257"/>
      <c r="B51" s="94" t="s">
        <v>106</v>
      </c>
      <c r="C51" s="95" t="s">
        <v>171</v>
      </c>
      <c r="D51" s="121">
        <v>393004</v>
      </c>
      <c r="E51" s="95" t="s">
        <v>188</v>
      </c>
      <c r="F51" s="89">
        <f t="shared" si="2"/>
        <v>6.371999999999999</v>
      </c>
      <c r="G51" s="90">
        <f t="shared" si="0"/>
        <v>6.370961876832844</v>
      </c>
      <c r="H51" s="129">
        <v>5.3091348973607033</v>
      </c>
      <c r="I51" s="129">
        <f t="shared" si="7"/>
        <v>6.370961876832844</v>
      </c>
      <c r="J51" s="150">
        <v>0.2</v>
      </c>
      <c r="K51" s="129">
        <v>5.31</v>
      </c>
      <c r="L51" s="129">
        <f t="shared" si="8"/>
        <v>6.371999999999999</v>
      </c>
      <c r="M51" s="150">
        <v>0.2</v>
      </c>
      <c r="N51" s="155">
        <f>VLOOKUP(D51,'[2]FICHIER DE TRAVAIL'!$G$10055:$AL$10230,32,0)</f>
        <v>5.31</v>
      </c>
      <c r="O51" s="155">
        <f t="shared" si="1"/>
        <v>6.3719999999999999</v>
      </c>
      <c r="P51" s="96" t="s">
        <v>188</v>
      </c>
      <c r="Q51" s="146">
        <f t="shared" si="5"/>
        <v>1.3938769926241767E-16</v>
      </c>
      <c r="R51" s="97"/>
      <c r="S51" s="96"/>
      <c r="T51" s="96" t="s">
        <v>283</v>
      </c>
      <c r="U51" s="96"/>
      <c r="V51" s="98"/>
    </row>
    <row r="52" spans="1:22" ht="20" customHeight="1" thickBot="1">
      <c r="A52" s="257"/>
      <c r="B52" s="157" t="s">
        <v>373</v>
      </c>
      <c r="C52" s="95" t="s">
        <v>375</v>
      </c>
      <c r="D52" s="159">
        <v>395296</v>
      </c>
      <c r="E52" s="95" t="s">
        <v>189</v>
      </c>
      <c r="F52" s="89">
        <f t="shared" si="2"/>
        <v>47.002799999999993</v>
      </c>
      <c r="G52" s="90">
        <f t="shared" si="0"/>
        <v>47.002799999999993</v>
      </c>
      <c r="H52" s="129">
        <v>39.168999999999997</v>
      </c>
      <c r="I52" s="129">
        <f t="shared" si="7"/>
        <v>47.002799999999993</v>
      </c>
      <c r="J52" s="150">
        <v>0.2</v>
      </c>
      <c r="K52" s="129">
        <v>39.168999999999997</v>
      </c>
      <c r="L52" s="129">
        <f t="shared" si="8"/>
        <v>47.002799999999993</v>
      </c>
      <c r="M52" s="150">
        <v>0.2</v>
      </c>
      <c r="N52" s="155">
        <v>11.9</v>
      </c>
      <c r="O52" s="155">
        <f t="shared" si="1"/>
        <v>14.280000000000001</v>
      </c>
      <c r="P52" s="96" t="s">
        <v>189</v>
      </c>
      <c r="Q52" s="146">
        <f t="shared" si="5"/>
        <v>-0.69618831218565691</v>
      </c>
      <c r="R52" s="97" t="s">
        <v>347</v>
      </c>
      <c r="S52" s="96"/>
      <c r="T52" s="96" t="s">
        <v>283</v>
      </c>
      <c r="U52" s="96"/>
      <c r="V52" s="98"/>
    </row>
    <row r="53" spans="1:22" ht="20" customHeight="1" thickBot="1">
      <c r="A53" s="257"/>
      <c r="B53" s="94" t="s">
        <v>108</v>
      </c>
      <c r="C53" s="95" t="s">
        <v>173</v>
      </c>
      <c r="D53" s="121">
        <v>168331</v>
      </c>
      <c r="E53" s="95" t="s">
        <v>190</v>
      </c>
      <c r="F53" s="89">
        <f t="shared" si="2"/>
        <v>51.657833379375667</v>
      </c>
      <c r="G53" s="90">
        <f t="shared" si="0"/>
        <v>51.657833379375667</v>
      </c>
      <c r="H53" s="129">
        <v>43.048194482813059</v>
      </c>
      <c r="I53" s="129">
        <f t="shared" si="7"/>
        <v>51.657833379375667</v>
      </c>
      <c r="J53" s="150">
        <v>0.2</v>
      </c>
      <c r="K53" s="129">
        <v>43.048194482813059</v>
      </c>
      <c r="L53" s="129">
        <f t="shared" si="8"/>
        <v>51.657833379375667</v>
      </c>
      <c r="M53" s="150">
        <v>0.2</v>
      </c>
      <c r="N53" s="155">
        <f>VLOOKUP(D53,'[2]FICHIER DE TRAVAIL'!$G$10055:$AL$10230,32,0)</f>
        <v>39.135964136241448</v>
      </c>
      <c r="O53" s="155">
        <f t="shared" si="1"/>
        <v>46.963156963489737</v>
      </c>
      <c r="P53" s="96" t="s">
        <v>190</v>
      </c>
      <c r="Q53" s="146">
        <f t="shared" si="5"/>
        <v>-9.088024233242957E-2</v>
      </c>
      <c r="R53" s="97" t="s">
        <v>346</v>
      </c>
      <c r="S53" s="96"/>
      <c r="T53" s="96" t="s">
        <v>283</v>
      </c>
      <c r="U53" s="96"/>
      <c r="V53" s="98"/>
    </row>
    <row r="54" spans="1:22" ht="20" customHeight="1" thickBot="1">
      <c r="A54" s="257"/>
      <c r="B54" s="94" t="s">
        <v>303</v>
      </c>
      <c r="C54" s="95" t="s">
        <v>176</v>
      </c>
      <c r="D54" s="121">
        <v>392041</v>
      </c>
      <c r="E54" s="95" t="s">
        <v>304</v>
      </c>
      <c r="F54" s="89">
        <f t="shared" si="2"/>
        <v>27.744</v>
      </c>
      <c r="G54" s="90">
        <f t="shared" si="0"/>
        <v>27.744</v>
      </c>
      <c r="H54" s="129">
        <v>23.12</v>
      </c>
      <c r="I54" s="129">
        <f t="shared" si="7"/>
        <v>27.744</v>
      </c>
      <c r="J54" s="150">
        <v>0.2</v>
      </c>
      <c r="K54" s="129">
        <v>23.12</v>
      </c>
      <c r="L54" s="129">
        <f t="shared" si="8"/>
        <v>27.744</v>
      </c>
      <c r="M54" s="150">
        <v>0.2</v>
      </c>
      <c r="N54" s="155">
        <f>VLOOKUP(D54,'[2]FICHIER DE TRAVAIL'!$G$10055:$AL$10230,32,0)</f>
        <v>20.293327138985678</v>
      </c>
      <c r="O54" s="155">
        <f t="shared" si="1"/>
        <v>24.351992566782812</v>
      </c>
      <c r="P54" s="96" t="s">
        <v>304</v>
      </c>
      <c r="Q54" s="146">
        <f t="shared" si="5"/>
        <v>-0.12226093689508319</v>
      </c>
      <c r="R54" s="97" t="s">
        <v>344</v>
      </c>
      <c r="S54" s="96"/>
      <c r="T54" s="96" t="s">
        <v>283</v>
      </c>
      <c r="U54" s="96"/>
      <c r="V54" s="98"/>
    </row>
    <row r="55" spans="1:22" ht="20" customHeight="1" thickBot="1">
      <c r="A55" s="257"/>
      <c r="B55" s="94" t="s">
        <v>107</v>
      </c>
      <c r="C55" s="95" t="s">
        <v>173</v>
      </c>
      <c r="D55" s="121">
        <v>109162</v>
      </c>
      <c r="E55" s="95" t="s">
        <v>304</v>
      </c>
      <c r="F55" s="89">
        <f t="shared" si="2"/>
        <v>49.7450167507141</v>
      </c>
      <c r="G55" s="90">
        <f t="shared" si="0"/>
        <v>50.52</v>
      </c>
      <c r="H55" s="129">
        <v>42.1</v>
      </c>
      <c r="I55" s="129">
        <f t="shared" si="7"/>
        <v>50.52</v>
      </c>
      <c r="J55" s="150">
        <v>0.2</v>
      </c>
      <c r="K55" s="129">
        <v>41.454180625595086</v>
      </c>
      <c r="L55" s="129">
        <f t="shared" si="8"/>
        <v>49.7450167507141</v>
      </c>
      <c r="M55" s="150">
        <v>0.2</v>
      </c>
      <c r="N55" s="155">
        <f>VLOOKUP(D55,'[2]FICHIER DE TRAVAIL'!$G$10055:$AL$10230,32,0)</f>
        <v>37.682357997278132</v>
      </c>
      <c r="O55" s="155">
        <f t="shared" si="1"/>
        <v>45.218829596733755</v>
      </c>
      <c r="P55" s="96" t="s">
        <v>304</v>
      </c>
      <c r="Q55" s="146">
        <f t="shared" si="5"/>
        <v>-9.0987750123038613E-2</v>
      </c>
      <c r="R55" s="97" t="s">
        <v>344</v>
      </c>
      <c r="S55" s="96"/>
      <c r="T55" s="96" t="s">
        <v>283</v>
      </c>
      <c r="U55" s="96"/>
      <c r="V55" s="98"/>
    </row>
    <row r="56" spans="1:22" ht="20" customHeight="1" thickBot="1">
      <c r="A56" s="257"/>
      <c r="B56" s="94"/>
      <c r="C56" s="95"/>
      <c r="D56" s="121"/>
      <c r="E56" s="95"/>
      <c r="F56" s="89"/>
      <c r="G56" s="90"/>
      <c r="H56" s="129"/>
      <c r="I56" s="129"/>
      <c r="J56" s="150"/>
      <c r="K56" s="129"/>
      <c r="L56" s="129"/>
      <c r="M56" s="150"/>
      <c r="N56" s="155"/>
      <c r="O56" s="155"/>
      <c r="P56" s="96"/>
      <c r="Q56" s="146"/>
      <c r="R56" s="97"/>
      <c r="S56" s="96"/>
      <c r="T56" s="96" t="s">
        <v>283</v>
      </c>
      <c r="U56" s="96"/>
      <c r="V56" s="98"/>
    </row>
    <row r="57" spans="1:22" ht="20" customHeight="1" thickBot="1">
      <c r="A57" s="257"/>
      <c r="B57" s="94" t="s">
        <v>335</v>
      </c>
      <c r="C57" s="114" t="s">
        <v>172</v>
      </c>
      <c r="D57" s="121">
        <v>169049</v>
      </c>
      <c r="E57" s="95" t="s">
        <v>342</v>
      </c>
      <c r="F57" s="89">
        <f t="shared" si="2"/>
        <v>186.87599999999998</v>
      </c>
      <c r="G57" s="90">
        <f t="shared" si="0"/>
        <v>186.87608282492144</v>
      </c>
      <c r="H57" s="129">
        <v>155.73006902076787</v>
      </c>
      <c r="I57" s="129">
        <f t="shared" ref="I57:I76" si="9">H57*1.2</f>
        <v>186.87608282492144</v>
      </c>
      <c r="J57" s="150">
        <v>0.2</v>
      </c>
      <c r="K57" s="129">
        <v>155.72999999999999</v>
      </c>
      <c r="L57" s="129">
        <f t="shared" ref="L57:L82" si="10">K57*1.2</f>
        <v>186.87599999999998</v>
      </c>
      <c r="M57" s="150">
        <v>0.2</v>
      </c>
      <c r="N57" s="155">
        <f>VLOOKUP(D57,'[2]FICHIER DE TRAVAIL'!$G$10055:$AL$10230,32,0)</f>
        <v>155.72999999999999</v>
      </c>
      <c r="O57" s="155">
        <f t="shared" si="1"/>
        <v>186.87599999999998</v>
      </c>
      <c r="P57" s="95" t="s">
        <v>342</v>
      </c>
      <c r="Q57" s="146">
        <f t="shared" si="5"/>
        <v>0</v>
      </c>
      <c r="R57" s="97"/>
      <c r="S57" s="96"/>
      <c r="T57" s="96"/>
      <c r="U57" s="96"/>
      <c r="V57" s="98"/>
    </row>
    <row r="58" spans="1:22" ht="20" customHeight="1" thickBot="1">
      <c r="A58" s="257"/>
      <c r="B58" s="94" t="s">
        <v>109</v>
      </c>
      <c r="C58" s="95" t="s">
        <v>174</v>
      </c>
      <c r="D58" s="121">
        <v>390330</v>
      </c>
      <c r="E58" s="95" t="s">
        <v>191</v>
      </c>
      <c r="F58" s="89">
        <f t="shared" si="2"/>
        <v>38.817463414634155</v>
      </c>
      <c r="G58" s="90">
        <f t="shared" si="0"/>
        <v>40.908000000000001</v>
      </c>
      <c r="H58" s="129">
        <v>34.090000000000003</v>
      </c>
      <c r="I58" s="129">
        <f t="shared" si="9"/>
        <v>40.908000000000001</v>
      </c>
      <c r="J58" s="150">
        <v>0.2</v>
      </c>
      <c r="K58" s="129">
        <v>32.347886178861799</v>
      </c>
      <c r="L58" s="129">
        <f t="shared" si="10"/>
        <v>38.817463414634155</v>
      </c>
      <c r="M58" s="150">
        <v>0.2</v>
      </c>
      <c r="N58" s="155">
        <f>VLOOKUP(D58,'[2]FICHIER DE TRAVAIL'!$G$10055:$AL$10230,32,0)</f>
        <v>25.242503059975522</v>
      </c>
      <c r="O58" s="155">
        <f t="shared" si="1"/>
        <v>30.291003671970628</v>
      </c>
      <c r="P58" s="96" t="s">
        <v>191</v>
      </c>
      <c r="Q58" s="146">
        <f t="shared" si="5"/>
        <v>-0.21965525288417112</v>
      </c>
      <c r="R58" s="97" t="s">
        <v>344</v>
      </c>
      <c r="S58" s="96"/>
      <c r="T58" s="96" t="s">
        <v>283</v>
      </c>
      <c r="U58" s="96"/>
      <c r="V58" s="98"/>
    </row>
    <row r="59" spans="1:22" ht="20" customHeight="1" thickBot="1">
      <c r="A59" s="257"/>
      <c r="B59" s="94" t="s">
        <v>249</v>
      </c>
      <c r="C59" s="95" t="s">
        <v>170</v>
      </c>
      <c r="D59" s="121">
        <v>123576</v>
      </c>
      <c r="E59" s="95" t="s">
        <v>255</v>
      </c>
      <c r="F59" s="89">
        <f t="shared" si="2"/>
        <v>11.938191183154068</v>
      </c>
      <c r="G59" s="90">
        <f t="shared" si="0"/>
        <v>11.94</v>
      </c>
      <c r="H59" s="129">
        <v>9.9499999999999993</v>
      </c>
      <c r="I59" s="129">
        <f t="shared" si="9"/>
        <v>11.94</v>
      </c>
      <c r="J59" s="150">
        <v>0.2</v>
      </c>
      <c r="K59" s="129">
        <v>9.9484926526283903</v>
      </c>
      <c r="L59" s="129">
        <f t="shared" si="10"/>
        <v>11.938191183154068</v>
      </c>
      <c r="M59" s="150">
        <v>0.2</v>
      </c>
      <c r="N59" s="155">
        <f>VLOOKUP(D59,'[2]FICHIER DE TRAVAIL'!$G$10055:$AL$10230,32,0)</f>
        <v>9.9499999999999993</v>
      </c>
      <c r="O59" s="155">
        <f t="shared" si="1"/>
        <v>11.94</v>
      </c>
      <c r="P59" s="96" t="s">
        <v>255</v>
      </c>
      <c r="Q59" s="146">
        <f t="shared" si="5"/>
        <v>1.5151515151509966E-4</v>
      </c>
      <c r="R59" s="97"/>
      <c r="S59" s="96"/>
      <c r="T59" s="96" t="s">
        <v>283</v>
      </c>
      <c r="U59" s="96"/>
      <c r="V59" s="98"/>
    </row>
    <row r="60" spans="1:22" ht="20" customHeight="1" thickBot="1">
      <c r="A60" s="257"/>
      <c r="B60" s="94" t="s">
        <v>250</v>
      </c>
      <c r="C60" s="95" t="s">
        <v>167</v>
      </c>
      <c r="D60" s="121">
        <v>160358</v>
      </c>
      <c r="E60" s="95" t="s">
        <v>255</v>
      </c>
      <c r="F60" s="89">
        <f t="shared" si="2"/>
        <v>19.671769884045649</v>
      </c>
      <c r="G60" s="90">
        <f t="shared" si="0"/>
        <v>20.951461346633419</v>
      </c>
      <c r="H60" s="129">
        <v>17.459551122194515</v>
      </c>
      <c r="I60" s="129">
        <f t="shared" si="9"/>
        <v>20.951461346633419</v>
      </c>
      <c r="J60" s="150">
        <v>0.2</v>
      </c>
      <c r="K60" s="129">
        <v>16.39314157003804</v>
      </c>
      <c r="L60" s="129">
        <f t="shared" si="10"/>
        <v>19.671769884045649</v>
      </c>
      <c r="M60" s="150">
        <v>0.2</v>
      </c>
      <c r="N60" s="155">
        <f>VLOOKUP(D60,'[2]FICHIER DE TRAVAIL'!$G$10055:$AL$10230,32,0)</f>
        <v>16.39</v>
      </c>
      <c r="O60" s="155">
        <f t="shared" si="1"/>
        <v>19.667999999999999</v>
      </c>
      <c r="P60" s="96" t="s">
        <v>255</v>
      </c>
      <c r="Q60" s="146">
        <f t="shared" si="5"/>
        <v>-1.9163929162808801E-4</v>
      </c>
      <c r="R60" s="97"/>
      <c r="S60" s="96"/>
      <c r="T60" s="96" t="s">
        <v>283</v>
      </c>
      <c r="U60" s="96"/>
      <c r="V60" s="98"/>
    </row>
    <row r="61" spans="1:22" ht="20" customHeight="1" thickBot="1">
      <c r="A61" s="257"/>
      <c r="B61" s="94" t="s">
        <v>251</v>
      </c>
      <c r="C61" s="95" t="s">
        <v>170</v>
      </c>
      <c r="D61" s="121">
        <v>130652</v>
      </c>
      <c r="E61" s="95" t="s">
        <v>255</v>
      </c>
      <c r="F61" s="89">
        <f t="shared" si="2"/>
        <v>9</v>
      </c>
      <c r="G61" s="90">
        <f t="shared" si="0"/>
        <v>9</v>
      </c>
      <c r="H61" s="129">
        <v>7.5</v>
      </c>
      <c r="I61" s="129">
        <f t="shared" si="9"/>
        <v>9</v>
      </c>
      <c r="J61" s="150">
        <v>0.2</v>
      </c>
      <c r="K61" s="129">
        <v>7.4956787661215261</v>
      </c>
      <c r="L61" s="129">
        <f>I61</f>
        <v>9</v>
      </c>
      <c r="M61" s="150">
        <v>0.2</v>
      </c>
      <c r="N61" s="155">
        <f>VLOOKUP(D61,'[2]FICHIER DE TRAVAIL'!$G$10055:$AL$10230,32,0)</f>
        <v>7.5</v>
      </c>
      <c r="O61" s="155">
        <f t="shared" si="1"/>
        <v>9</v>
      </c>
      <c r="P61" s="96" t="s">
        <v>255</v>
      </c>
      <c r="Q61" s="146">
        <f t="shared" si="5"/>
        <v>0</v>
      </c>
      <c r="R61" s="97"/>
      <c r="S61" s="96"/>
      <c r="T61" s="96" t="s">
        <v>283</v>
      </c>
      <c r="U61" s="96"/>
      <c r="V61" s="98"/>
    </row>
    <row r="62" spans="1:22" ht="20" customHeight="1" thickBot="1">
      <c r="A62" s="257"/>
      <c r="B62" s="94" t="s">
        <v>252</v>
      </c>
      <c r="C62" s="95" t="s">
        <v>170</v>
      </c>
      <c r="D62" s="121">
        <v>106167</v>
      </c>
      <c r="E62" s="95" t="s">
        <v>255</v>
      </c>
      <c r="F62" s="89">
        <f t="shared" si="2"/>
        <v>8.4129702127659574</v>
      </c>
      <c r="G62" s="90">
        <f t="shared" si="0"/>
        <v>8.4129702127659574</v>
      </c>
      <c r="H62" s="129">
        <v>7.0108085106382987</v>
      </c>
      <c r="I62" s="129">
        <f t="shared" si="9"/>
        <v>8.4129702127659574</v>
      </c>
      <c r="J62" s="150">
        <v>0.2</v>
      </c>
      <c r="K62" s="129">
        <v>7.0035152636447746</v>
      </c>
      <c r="L62" s="129">
        <f>I62</f>
        <v>8.4129702127659574</v>
      </c>
      <c r="M62" s="150">
        <v>0.2</v>
      </c>
      <c r="N62" s="155">
        <f>VLOOKUP(D62,'[2]FICHIER DE TRAVAIL'!$G$10055:$AL$10230,32,0)</f>
        <v>7</v>
      </c>
      <c r="O62" s="155">
        <f t="shared" si="1"/>
        <v>8.4</v>
      </c>
      <c r="P62" s="96" t="s">
        <v>255</v>
      </c>
      <c r="Q62" s="146">
        <f t="shared" si="5"/>
        <v>-1.5416924627019149E-3</v>
      </c>
      <c r="R62" s="97"/>
      <c r="S62" s="96"/>
      <c r="T62" s="96" t="s">
        <v>283</v>
      </c>
      <c r="U62" s="96"/>
      <c r="V62" s="98"/>
    </row>
    <row r="63" spans="1:22" ht="20" customHeight="1" thickBot="1">
      <c r="A63" s="257"/>
      <c r="B63" s="94" t="s">
        <v>253</v>
      </c>
      <c r="C63" s="95" t="s">
        <v>170</v>
      </c>
      <c r="D63" s="121">
        <v>130560</v>
      </c>
      <c r="E63" s="95" t="s">
        <v>255</v>
      </c>
      <c r="F63" s="89">
        <f t="shared" si="2"/>
        <v>8.3040000000000003</v>
      </c>
      <c r="G63" s="90">
        <f t="shared" si="0"/>
        <v>8.3040000000000003</v>
      </c>
      <c r="H63" s="129">
        <v>6.92</v>
      </c>
      <c r="I63" s="129">
        <f t="shared" si="9"/>
        <v>8.3040000000000003</v>
      </c>
      <c r="J63" s="150">
        <v>0.2</v>
      </c>
      <c r="K63" s="129">
        <v>6.9231873346401454</v>
      </c>
      <c r="L63" s="129">
        <f>I63</f>
        <v>8.3040000000000003</v>
      </c>
      <c r="M63" s="150">
        <v>0.2</v>
      </c>
      <c r="N63" s="155">
        <f>VLOOKUP(D63,'[2]FICHIER DE TRAVAIL'!$G$10055:$AL$10230,32,0)</f>
        <v>6.92</v>
      </c>
      <c r="O63" s="155">
        <f t="shared" si="1"/>
        <v>8.3040000000000003</v>
      </c>
      <c r="P63" s="96" t="s">
        <v>255</v>
      </c>
      <c r="Q63" s="146">
        <f t="shared" si="5"/>
        <v>0</v>
      </c>
      <c r="R63" s="97"/>
      <c r="S63" s="96"/>
      <c r="T63" s="96" t="s">
        <v>283</v>
      </c>
      <c r="U63" s="96"/>
      <c r="V63" s="98"/>
    </row>
    <row r="64" spans="1:22" ht="20" customHeight="1" thickBot="1">
      <c r="A64" s="258"/>
      <c r="B64" s="104" t="s">
        <v>254</v>
      </c>
      <c r="C64" s="105" t="s">
        <v>170</v>
      </c>
      <c r="D64" s="123">
        <v>393067</v>
      </c>
      <c r="E64" s="105" t="s">
        <v>255</v>
      </c>
      <c r="F64" s="89">
        <f t="shared" si="2"/>
        <v>7.8194920888179746</v>
      </c>
      <c r="G64" s="90">
        <f t="shared" si="0"/>
        <v>7.8200917431192645</v>
      </c>
      <c r="H64" s="129">
        <v>6.5167431192660539</v>
      </c>
      <c r="I64" s="129">
        <f t="shared" si="9"/>
        <v>7.8200917431192645</v>
      </c>
      <c r="J64" s="150">
        <v>0.2</v>
      </c>
      <c r="K64" s="129">
        <v>6.5162434073483126</v>
      </c>
      <c r="L64" s="129">
        <f t="shared" si="10"/>
        <v>7.8194920888179746</v>
      </c>
      <c r="M64" s="150">
        <v>0.2</v>
      </c>
      <c r="N64" s="155">
        <f>VLOOKUP(D64,'[2]FICHIER DE TRAVAIL'!$G$10055:$AL$10230,32,0)</f>
        <v>6.52</v>
      </c>
      <c r="O64" s="155">
        <f t="shared" si="1"/>
        <v>7.8239999999999998</v>
      </c>
      <c r="P64" s="106" t="s">
        <v>255</v>
      </c>
      <c r="Q64" s="146">
        <f t="shared" si="5"/>
        <v>5.7649667405784634E-4</v>
      </c>
      <c r="R64" s="107"/>
      <c r="S64" s="106"/>
      <c r="T64" s="106" t="s">
        <v>283</v>
      </c>
      <c r="U64" s="106"/>
      <c r="V64" s="108"/>
    </row>
    <row r="65" spans="1:22" ht="20" customHeight="1" thickBot="1">
      <c r="A65" s="257" t="s">
        <v>1</v>
      </c>
      <c r="B65" s="109" t="s">
        <v>82</v>
      </c>
      <c r="C65" s="110" t="s">
        <v>174</v>
      </c>
      <c r="D65" s="124">
        <v>420705</v>
      </c>
      <c r="E65" s="110" t="s">
        <v>192</v>
      </c>
      <c r="F65" s="89">
        <f t="shared" si="2"/>
        <v>41.664928483857786</v>
      </c>
      <c r="G65" s="90">
        <f t="shared" si="0"/>
        <v>46.295999999999999</v>
      </c>
      <c r="H65" s="129">
        <v>38.58</v>
      </c>
      <c r="I65" s="129">
        <f t="shared" si="9"/>
        <v>46.295999999999999</v>
      </c>
      <c r="J65" s="150">
        <v>0.2</v>
      </c>
      <c r="K65" s="129">
        <v>34.720773736548153</v>
      </c>
      <c r="L65" s="129">
        <f t="shared" si="10"/>
        <v>41.664928483857786</v>
      </c>
      <c r="M65" s="150">
        <v>0.2</v>
      </c>
      <c r="N65" s="155">
        <f>VLOOKUP(D65,'[2]FICHIER DE TRAVAIL'!$G$10055:$AL$10230,32,0)</f>
        <v>28.291019172552971</v>
      </c>
      <c r="O65" s="155">
        <f t="shared" si="1"/>
        <v>33.949223007063566</v>
      </c>
      <c r="P65" s="111" t="s">
        <v>192</v>
      </c>
      <c r="Q65" s="146">
        <f t="shared" si="5"/>
        <v>-0.18518465667794223</v>
      </c>
      <c r="R65" s="112" t="s">
        <v>344</v>
      </c>
      <c r="S65" s="111"/>
      <c r="T65" s="111"/>
      <c r="U65" s="111"/>
      <c r="V65" s="113"/>
    </row>
    <row r="66" spans="1:22" ht="20" customHeight="1" thickBot="1">
      <c r="A66" s="257"/>
      <c r="B66" s="94" t="s">
        <v>83</v>
      </c>
      <c r="C66" s="95" t="s">
        <v>172</v>
      </c>
      <c r="D66" s="121">
        <v>125150</v>
      </c>
      <c r="E66" s="95" t="s">
        <v>193</v>
      </c>
      <c r="F66" s="89">
        <f t="shared" si="2"/>
        <v>81.744000000000014</v>
      </c>
      <c r="G66" s="90">
        <f t="shared" si="0"/>
        <v>81.744</v>
      </c>
      <c r="H66" s="129">
        <v>68.12</v>
      </c>
      <c r="I66" s="129">
        <f t="shared" si="9"/>
        <v>81.744</v>
      </c>
      <c r="J66" s="150">
        <v>0.2</v>
      </c>
      <c r="K66" s="129">
        <v>68.120000000000019</v>
      </c>
      <c r="L66" s="129">
        <f t="shared" si="10"/>
        <v>81.744000000000014</v>
      </c>
      <c r="M66" s="150">
        <v>0.2</v>
      </c>
      <c r="N66" s="155">
        <f>VLOOKUP(D66,'[2]FICHIER DE TRAVAIL'!$G$10055:$AL$10230,32,0)</f>
        <v>61.314591194968557</v>
      </c>
      <c r="O66" s="155">
        <f t="shared" si="1"/>
        <v>73.577509433962263</v>
      </c>
      <c r="P66" s="96" t="s">
        <v>193</v>
      </c>
      <c r="Q66" s="146">
        <f t="shared" si="5"/>
        <v>-9.990324141267555E-2</v>
      </c>
      <c r="R66" s="97" t="s">
        <v>344</v>
      </c>
      <c r="S66" s="96"/>
      <c r="T66" s="96"/>
      <c r="U66" s="96"/>
      <c r="V66" s="98"/>
    </row>
    <row r="67" spans="1:22" ht="20" customHeight="1" thickBot="1">
      <c r="A67" s="257"/>
      <c r="B67" s="94" t="s">
        <v>84</v>
      </c>
      <c r="C67" s="95" t="s">
        <v>174</v>
      </c>
      <c r="D67" s="121">
        <v>395039</v>
      </c>
      <c r="E67" s="95" t="s">
        <v>194</v>
      </c>
      <c r="F67" s="89">
        <f t="shared" si="2"/>
        <v>44.667983011024759</v>
      </c>
      <c r="G67" s="90">
        <f t="shared" si="0"/>
        <v>47.455199999999998</v>
      </c>
      <c r="H67" s="129">
        <v>39.545999999999999</v>
      </c>
      <c r="I67" s="129">
        <f t="shared" si="9"/>
        <v>47.455199999999998</v>
      </c>
      <c r="J67" s="150">
        <v>0.2</v>
      </c>
      <c r="K67" s="129">
        <v>37.223319175853966</v>
      </c>
      <c r="L67" s="129">
        <f t="shared" si="10"/>
        <v>44.667983011024759</v>
      </c>
      <c r="M67" s="150">
        <v>0.2</v>
      </c>
      <c r="N67" s="155">
        <f>VLOOKUP(D67,'[2]FICHIER DE TRAVAIL'!$G$10055:$AL$10230,32,0)</f>
        <v>29.071982717234761</v>
      </c>
      <c r="O67" s="155">
        <f t="shared" si="1"/>
        <v>34.886379260681714</v>
      </c>
      <c r="P67" s="96" t="s">
        <v>194</v>
      </c>
      <c r="Q67" s="146">
        <f t="shared" si="5"/>
        <v>-0.21898467517391129</v>
      </c>
      <c r="R67" s="97" t="s">
        <v>344</v>
      </c>
      <c r="S67" s="96"/>
      <c r="T67" s="96"/>
      <c r="U67" s="96"/>
      <c r="V67" s="98"/>
    </row>
    <row r="68" spans="1:22" ht="20" customHeight="1" thickBot="1">
      <c r="A68" s="257"/>
      <c r="B68" s="94" t="s">
        <v>115</v>
      </c>
      <c r="C68" s="95" t="s">
        <v>172</v>
      </c>
      <c r="D68" s="121">
        <v>152499</v>
      </c>
      <c r="E68" s="95" t="s">
        <v>195</v>
      </c>
      <c r="F68" s="89">
        <f t="shared" si="2"/>
        <v>164.30399999999997</v>
      </c>
      <c r="G68" s="90">
        <f t="shared" si="0"/>
        <v>164.30399999999997</v>
      </c>
      <c r="H68" s="129">
        <v>136.91999999999999</v>
      </c>
      <c r="I68" s="129">
        <f t="shared" si="9"/>
        <v>164.30399999999997</v>
      </c>
      <c r="J68" s="150">
        <v>0.2</v>
      </c>
      <c r="K68" s="129">
        <v>136.91999999999999</v>
      </c>
      <c r="L68" s="129">
        <f t="shared" si="10"/>
        <v>164.30399999999997</v>
      </c>
      <c r="M68" s="150">
        <v>0.2</v>
      </c>
      <c r="N68" s="155">
        <f>VLOOKUP(D68,'[2]FICHIER DE TRAVAIL'!$G$10055:$AL$10230,32,0)</f>
        <v>123.23535733476625</v>
      </c>
      <c r="O68" s="155">
        <f t="shared" si="1"/>
        <v>147.8824288017195</v>
      </c>
      <c r="P68" s="96" t="s">
        <v>195</v>
      </c>
      <c r="Q68" s="146">
        <f t="shared" si="5"/>
        <v>-9.9946265448683402E-2</v>
      </c>
      <c r="R68" s="97" t="s">
        <v>344</v>
      </c>
      <c r="S68" s="96"/>
      <c r="T68" s="96"/>
      <c r="U68" s="96"/>
      <c r="V68" s="98"/>
    </row>
    <row r="69" spans="1:22" ht="20" customHeight="1" thickBot="1">
      <c r="A69" s="257"/>
      <c r="B69" s="94" t="s">
        <v>116</v>
      </c>
      <c r="C69" s="95" t="s">
        <v>172</v>
      </c>
      <c r="D69" s="121">
        <v>133610</v>
      </c>
      <c r="E69" s="95" t="s">
        <v>196</v>
      </c>
      <c r="F69" s="89">
        <f t="shared" si="2"/>
        <v>187.56</v>
      </c>
      <c r="G69" s="90">
        <f t="shared" si="0"/>
        <v>187.56</v>
      </c>
      <c r="H69" s="129">
        <v>156.30000000000001</v>
      </c>
      <c r="I69" s="129">
        <f t="shared" si="9"/>
        <v>187.56</v>
      </c>
      <c r="J69" s="150">
        <v>0.2</v>
      </c>
      <c r="K69" s="129">
        <v>156.30000000000001</v>
      </c>
      <c r="L69" s="129">
        <f t="shared" si="10"/>
        <v>187.56</v>
      </c>
      <c r="M69" s="150">
        <v>0.2</v>
      </c>
      <c r="N69" s="155">
        <f>VLOOKUP(D69,'[2]FICHIER DE TRAVAIL'!$G$10055:$AL$10230,32,0)</f>
        <v>140.66319399085566</v>
      </c>
      <c r="O69" s="155">
        <f t="shared" si="1"/>
        <v>168.7958327890268</v>
      </c>
      <c r="P69" s="96" t="s">
        <v>196</v>
      </c>
      <c r="Q69" s="146">
        <f t="shared" si="5"/>
        <v>-0.10004354452427595</v>
      </c>
      <c r="R69" s="97" t="s">
        <v>344</v>
      </c>
      <c r="S69" s="96"/>
      <c r="T69" s="96"/>
      <c r="U69" s="96"/>
      <c r="V69" s="98"/>
    </row>
    <row r="70" spans="1:22" ht="20" customHeight="1" thickBot="1">
      <c r="A70" s="257"/>
      <c r="B70" s="94" t="s">
        <v>85</v>
      </c>
      <c r="C70" s="95" t="s">
        <v>174</v>
      </c>
      <c r="D70" s="121">
        <v>391035</v>
      </c>
      <c r="E70" s="95" t="s">
        <v>197</v>
      </c>
      <c r="F70" s="89">
        <f t="shared" si="2"/>
        <v>39.837366219373067</v>
      </c>
      <c r="G70" s="90">
        <f t="shared" si="0"/>
        <v>41.666400000000003</v>
      </c>
      <c r="H70" s="129">
        <v>34.722000000000001</v>
      </c>
      <c r="I70" s="129">
        <f t="shared" si="9"/>
        <v>41.666400000000003</v>
      </c>
      <c r="J70" s="150">
        <v>0.2</v>
      </c>
      <c r="K70" s="129">
        <v>33.197805182810889</v>
      </c>
      <c r="L70" s="129">
        <f t="shared" si="10"/>
        <v>39.837366219373067</v>
      </c>
      <c r="M70" s="150">
        <v>0.2</v>
      </c>
      <c r="N70" s="155">
        <f>VLOOKUP(D70,'[2]FICHIER DE TRAVAIL'!$G$10055:$AL$10230,32,0)</f>
        <v>25.918636363636367</v>
      </c>
      <c r="O70" s="155">
        <f t="shared" si="1"/>
        <v>31.102363636363641</v>
      </c>
      <c r="P70" s="96" t="s">
        <v>197</v>
      </c>
      <c r="Q70" s="146">
        <f t="shared" si="5"/>
        <v>-0.21926656834963049</v>
      </c>
      <c r="R70" s="97" t="s">
        <v>344</v>
      </c>
      <c r="S70" s="96"/>
      <c r="T70" s="96"/>
      <c r="U70" s="96"/>
      <c r="V70" s="98"/>
    </row>
    <row r="71" spans="1:22" ht="20" customHeight="1" thickBot="1">
      <c r="A71" s="257"/>
      <c r="B71" s="157" t="s">
        <v>376</v>
      </c>
      <c r="C71" s="158" t="s">
        <v>374</v>
      </c>
      <c r="D71" s="156">
        <v>392012</v>
      </c>
      <c r="E71" s="95" t="s">
        <v>198</v>
      </c>
      <c r="F71" s="89">
        <f t="shared" si="2"/>
        <v>44.172000000000004</v>
      </c>
      <c r="G71" s="129">
        <f t="shared" ref="G71" si="11">H71*(1+20%)</f>
        <v>46.511999999999993</v>
      </c>
      <c r="H71" s="129">
        <v>38.76</v>
      </c>
      <c r="I71" s="129">
        <f t="shared" si="9"/>
        <v>46.511999999999993</v>
      </c>
      <c r="J71" s="150">
        <v>0.2</v>
      </c>
      <c r="K71" s="129">
        <v>36.81</v>
      </c>
      <c r="L71" s="129">
        <f t="shared" si="10"/>
        <v>44.172000000000004</v>
      </c>
      <c r="M71" s="150">
        <v>0.2</v>
      </c>
      <c r="N71" s="155">
        <v>23.35</v>
      </c>
      <c r="O71" s="155">
        <f t="shared" ref="O71:O131" si="12">N71+(N71*M71)</f>
        <v>28.020000000000003</v>
      </c>
      <c r="P71" s="95" t="s">
        <v>198</v>
      </c>
      <c r="Q71" s="146">
        <f t="shared" si="5"/>
        <v>-0.36566150502580819</v>
      </c>
      <c r="R71" s="97" t="s">
        <v>344</v>
      </c>
      <c r="S71" s="96"/>
      <c r="T71" s="96"/>
      <c r="U71" s="96"/>
      <c r="V71" s="98"/>
    </row>
    <row r="72" spans="1:22" ht="20" customHeight="1" thickBot="1">
      <c r="A72" s="257"/>
      <c r="B72" s="94" t="s">
        <v>336</v>
      </c>
      <c r="C72" s="114" t="s">
        <v>172</v>
      </c>
      <c r="D72" s="121">
        <v>169434</v>
      </c>
      <c r="E72" s="95" t="s">
        <v>337</v>
      </c>
      <c r="F72" s="89">
        <f t="shared" ref="F72:F131" si="13">L72</f>
        <v>64.5</v>
      </c>
      <c r="G72" s="90">
        <f t="shared" ref="G72:G130" si="14">H72*(1+20%)</f>
        <v>64.5</v>
      </c>
      <c r="H72" s="129">
        <v>53.75</v>
      </c>
      <c r="I72" s="129">
        <f t="shared" si="9"/>
        <v>64.5</v>
      </c>
      <c r="J72" s="150">
        <v>0.2</v>
      </c>
      <c r="K72" s="129">
        <v>53.75</v>
      </c>
      <c r="L72" s="129">
        <f t="shared" si="10"/>
        <v>64.5</v>
      </c>
      <c r="M72" s="150">
        <v>0.2</v>
      </c>
      <c r="N72" s="155">
        <f>VLOOKUP(D72,'[2]FICHIER DE TRAVAIL'!$G$10055:$AL$10230,32,0)</f>
        <v>48.372493003731343</v>
      </c>
      <c r="O72" s="155">
        <f t="shared" si="12"/>
        <v>58.046991604477611</v>
      </c>
      <c r="P72" s="95" t="s">
        <v>337</v>
      </c>
      <c r="Q72" s="146">
        <f t="shared" ref="Q72:Q131" si="15">(O72-F72)/F72</f>
        <v>-0.10004664179104479</v>
      </c>
      <c r="R72" s="97"/>
      <c r="S72" s="96"/>
      <c r="T72" s="96"/>
      <c r="U72" s="96"/>
      <c r="V72" s="98"/>
    </row>
    <row r="73" spans="1:22" ht="20" customHeight="1" thickBot="1">
      <c r="A73" s="257"/>
      <c r="B73" s="94" t="s">
        <v>86</v>
      </c>
      <c r="C73" s="95" t="s">
        <v>176</v>
      </c>
      <c r="D73" s="121">
        <v>134812</v>
      </c>
      <c r="E73" s="95" t="s">
        <v>198</v>
      </c>
      <c r="F73" s="89">
        <f t="shared" si="13"/>
        <v>30.323999999999998</v>
      </c>
      <c r="G73" s="90">
        <f t="shared" si="14"/>
        <v>31.451999999999998</v>
      </c>
      <c r="H73" s="129">
        <v>26.21</v>
      </c>
      <c r="I73" s="129">
        <f t="shared" si="9"/>
        <v>31.451999999999998</v>
      </c>
      <c r="J73" s="150">
        <v>0.2</v>
      </c>
      <c r="K73" s="129">
        <v>25.27</v>
      </c>
      <c r="L73" s="129">
        <f t="shared" si="10"/>
        <v>30.323999999999998</v>
      </c>
      <c r="M73" s="150">
        <v>0.2</v>
      </c>
      <c r="N73" s="155">
        <f>VLOOKUP(D73,'[2]FICHIER DE TRAVAIL'!$G$10055:$AL$10230,32,0)</f>
        <v>24.321743764340166</v>
      </c>
      <c r="O73" s="155">
        <f t="shared" si="12"/>
        <v>29.186092517208198</v>
      </c>
      <c r="P73" s="96" t="s">
        <v>198</v>
      </c>
      <c r="Q73" s="146">
        <f t="shared" si="15"/>
        <v>-3.7524979646214214E-2</v>
      </c>
      <c r="R73" s="97" t="s">
        <v>344</v>
      </c>
      <c r="S73" s="96"/>
      <c r="T73" s="96"/>
      <c r="U73" s="96"/>
      <c r="V73" s="98"/>
    </row>
    <row r="74" spans="1:22" ht="20" customHeight="1" thickBot="1">
      <c r="A74" s="257"/>
      <c r="B74" s="94" t="s">
        <v>87</v>
      </c>
      <c r="C74" s="95" t="s">
        <v>174</v>
      </c>
      <c r="D74" s="121">
        <v>400172</v>
      </c>
      <c r="E74" s="95" t="s">
        <v>199</v>
      </c>
      <c r="F74" s="89">
        <f t="shared" si="13"/>
        <v>50.945996955859968</v>
      </c>
      <c r="G74" s="90">
        <f t="shared" si="14"/>
        <v>53.416800000000002</v>
      </c>
      <c r="H74" s="129">
        <v>44.514000000000003</v>
      </c>
      <c r="I74" s="129">
        <f t="shared" si="9"/>
        <v>53.416800000000002</v>
      </c>
      <c r="J74" s="150">
        <v>0.2</v>
      </c>
      <c r="K74" s="129">
        <v>42.454997463216642</v>
      </c>
      <c r="L74" s="129">
        <f t="shared" si="10"/>
        <v>50.945996955859968</v>
      </c>
      <c r="M74" s="150">
        <v>0.2</v>
      </c>
      <c r="N74" s="155">
        <f>VLOOKUP(D74,'[2]FICHIER DE TRAVAIL'!$G$10055:$AL$10230,32,0)</f>
        <v>33.14018003273322</v>
      </c>
      <c r="O74" s="155">
        <f t="shared" si="12"/>
        <v>39.768216039279864</v>
      </c>
      <c r="P74" s="96" t="s">
        <v>199</v>
      </c>
      <c r="Q74" s="146">
        <f t="shared" si="15"/>
        <v>-0.21940449857649516</v>
      </c>
      <c r="R74" s="97" t="s">
        <v>344</v>
      </c>
      <c r="S74" s="96"/>
      <c r="T74" s="96"/>
      <c r="U74" s="96"/>
      <c r="V74" s="98"/>
    </row>
    <row r="75" spans="1:22" ht="20" customHeight="1" thickBot="1">
      <c r="A75" s="257"/>
      <c r="B75" s="94" t="s">
        <v>88</v>
      </c>
      <c r="C75" s="95" t="s">
        <v>172</v>
      </c>
      <c r="D75" s="121">
        <v>153319</v>
      </c>
      <c r="E75" s="95" t="s">
        <v>200</v>
      </c>
      <c r="F75" s="89">
        <f t="shared" si="13"/>
        <v>100.32</v>
      </c>
      <c r="G75" s="90">
        <f t="shared" si="14"/>
        <v>100.32</v>
      </c>
      <c r="H75" s="129">
        <v>83.6</v>
      </c>
      <c r="I75" s="129">
        <f t="shared" si="9"/>
        <v>100.32</v>
      </c>
      <c r="J75" s="150">
        <v>0.2</v>
      </c>
      <c r="K75" s="129">
        <v>83.6</v>
      </c>
      <c r="L75" s="129">
        <f t="shared" si="10"/>
        <v>100.32</v>
      </c>
      <c r="M75" s="150">
        <v>0.2</v>
      </c>
      <c r="N75" s="155">
        <f>VLOOKUP(D75,'[2]FICHIER DE TRAVAIL'!$G$10055:$AL$10230,32,0)</f>
        <v>75.234210526315778</v>
      </c>
      <c r="O75" s="155">
        <f t="shared" si="12"/>
        <v>90.28105263157893</v>
      </c>
      <c r="P75" s="96" t="s">
        <v>200</v>
      </c>
      <c r="Q75" s="146">
        <f t="shared" si="15"/>
        <v>-0.10006925207756244</v>
      </c>
      <c r="R75" s="97" t="s">
        <v>346</v>
      </c>
      <c r="S75" s="96"/>
      <c r="T75" s="96"/>
      <c r="U75" s="96"/>
      <c r="V75" s="98"/>
    </row>
    <row r="76" spans="1:22" ht="20" customHeight="1" thickBot="1">
      <c r="A76" s="257"/>
      <c r="B76" s="99" t="s">
        <v>95</v>
      </c>
      <c r="C76" s="100" t="s">
        <v>172</v>
      </c>
      <c r="D76" s="122">
        <v>195571</v>
      </c>
      <c r="E76" s="100" t="s">
        <v>201</v>
      </c>
      <c r="F76" s="89">
        <f t="shared" si="13"/>
        <v>101.592</v>
      </c>
      <c r="G76" s="90">
        <f t="shared" si="14"/>
        <v>101.592</v>
      </c>
      <c r="H76" s="129">
        <v>84.66</v>
      </c>
      <c r="I76" s="129">
        <f t="shared" si="9"/>
        <v>101.592</v>
      </c>
      <c r="J76" s="150">
        <v>0.2</v>
      </c>
      <c r="K76" s="129">
        <v>84.66</v>
      </c>
      <c r="L76" s="129">
        <f t="shared" si="10"/>
        <v>101.592</v>
      </c>
      <c r="M76" s="150">
        <v>0.2</v>
      </c>
      <c r="N76" s="155">
        <f>VLOOKUP(D76,'[2]FICHIER DE TRAVAIL'!$G$10055:$AL$10230,32,0)</f>
        <v>73.804009876543205</v>
      </c>
      <c r="O76" s="155">
        <f t="shared" si="12"/>
        <v>88.564811851851843</v>
      </c>
      <c r="P76" s="101" t="s">
        <v>201</v>
      </c>
      <c r="Q76" s="146">
        <f t="shared" si="15"/>
        <v>-0.12823045267489719</v>
      </c>
      <c r="R76" s="102" t="s">
        <v>344</v>
      </c>
      <c r="S76" s="101"/>
      <c r="T76" s="101"/>
      <c r="U76" s="101"/>
      <c r="V76" s="103"/>
    </row>
    <row r="77" spans="1:22" ht="20" customHeight="1" thickBot="1">
      <c r="A77" s="256" t="s">
        <v>7</v>
      </c>
      <c r="B77" s="87" t="s">
        <v>89</v>
      </c>
      <c r="C77" s="136" t="s">
        <v>366</v>
      </c>
      <c r="D77" s="137">
        <v>169728</v>
      </c>
      <c r="E77" s="88" t="s">
        <v>202</v>
      </c>
      <c r="F77" s="89">
        <f t="shared" si="13"/>
        <v>23.4</v>
      </c>
      <c r="G77" s="90">
        <f t="shared" si="14"/>
        <v>23.4</v>
      </c>
      <c r="H77" s="129">
        <v>19.5</v>
      </c>
      <c r="I77" s="129">
        <f>H77*1.2</f>
        <v>23.4</v>
      </c>
      <c r="J77" s="150">
        <v>0.2</v>
      </c>
      <c r="K77" s="129">
        <v>19.5</v>
      </c>
      <c r="L77" s="129">
        <f t="shared" si="10"/>
        <v>23.4</v>
      </c>
      <c r="M77" s="150">
        <v>0.2</v>
      </c>
      <c r="N77" s="155">
        <f>VLOOKUP(D77,'[2]FICHIER DE TRAVAIL'!$G$10055:$AL$10230,32,0)</f>
        <v>18.663272727272727</v>
      </c>
      <c r="O77" s="155">
        <f t="shared" si="12"/>
        <v>22.39592727272727</v>
      </c>
      <c r="P77" s="91" t="s">
        <v>202</v>
      </c>
      <c r="Q77" s="146">
        <f t="shared" si="15"/>
        <v>-4.2909090909090945E-2</v>
      </c>
      <c r="R77" s="92" t="s">
        <v>346</v>
      </c>
      <c r="S77" s="91"/>
      <c r="T77" s="91"/>
      <c r="U77" s="91"/>
      <c r="V77" s="93"/>
    </row>
    <row r="78" spans="1:22" ht="20" customHeight="1" thickBot="1">
      <c r="A78" s="257"/>
      <c r="B78" s="94" t="s">
        <v>112</v>
      </c>
      <c r="C78" s="95" t="s">
        <v>176</v>
      </c>
      <c r="D78" s="121">
        <v>394017</v>
      </c>
      <c r="E78" s="95" t="s">
        <v>203</v>
      </c>
      <c r="F78" s="89">
        <f t="shared" si="13"/>
        <v>28.101574943077683</v>
      </c>
      <c r="G78" s="90">
        <f t="shared" si="14"/>
        <v>29.58</v>
      </c>
      <c r="H78" s="129">
        <v>24.65</v>
      </c>
      <c r="I78" s="129">
        <f t="shared" ref="I78:I82" si="16">H78*1.2</f>
        <v>29.58</v>
      </c>
      <c r="J78" s="150">
        <v>0.2</v>
      </c>
      <c r="K78" s="129">
        <v>23.417979119231404</v>
      </c>
      <c r="L78" s="129">
        <f t="shared" si="10"/>
        <v>28.101574943077683</v>
      </c>
      <c r="M78" s="150">
        <v>0.2</v>
      </c>
      <c r="N78" s="155">
        <f>VLOOKUP(D78,'[2]FICHIER DE TRAVAIL'!$G$10055:$AL$10230,32,0)</f>
        <v>20.287658853101071</v>
      </c>
      <c r="O78" s="155">
        <f t="shared" si="12"/>
        <v>24.345190623721287</v>
      </c>
      <c r="P78" s="96" t="s">
        <v>203</v>
      </c>
      <c r="Q78" s="146">
        <f t="shared" si="15"/>
        <v>-0.13367166527019561</v>
      </c>
      <c r="R78" s="97"/>
      <c r="S78" s="96"/>
      <c r="T78" s="96"/>
      <c r="U78" s="96"/>
      <c r="V78" s="98"/>
    </row>
    <row r="79" spans="1:22" ht="20" customHeight="1" thickBot="1">
      <c r="A79" s="257"/>
      <c r="B79" s="94" t="s">
        <v>110</v>
      </c>
      <c r="C79" s="95" t="s">
        <v>173</v>
      </c>
      <c r="D79" s="121">
        <v>133920</v>
      </c>
      <c r="E79" s="95" t="s">
        <v>204</v>
      </c>
      <c r="F79" s="89">
        <f t="shared" si="13"/>
        <v>38.094065893271456</v>
      </c>
      <c r="G79" s="90">
        <f t="shared" si="14"/>
        <v>38.691063946073974</v>
      </c>
      <c r="H79" s="129">
        <v>32.24255328839498</v>
      </c>
      <c r="I79" s="129">
        <f t="shared" si="16"/>
        <v>38.691063946073974</v>
      </c>
      <c r="J79" s="150">
        <v>0.2</v>
      </c>
      <c r="K79" s="129">
        <v>31.745054911059547</v>
      </c>
      <c r="L79" s="129">
        <f t="shared" si="10"/>
        <v>38.094065893271456</v>
      </c>
      <c r="M79" s="150">
        <v>0.2</v>
      </c>
      <c r="N79" s="155">
        <f>VLOOKUP(D79,'[2]FICHIER DE TRAVAIL'!$G$10055:$AL$10230,32,0)</f>
        <v>28.86340965322232</v>
      </c>
      <c r="O79" s="155">
        <f t="shared" si="12"/>
        <v>34.636091583866786</v>
      </c>
      <c r="P79" s="96" t="s">
        <v>204</v>
      </c>
      <c r="Q79" s="146">
        <f t="shared" si="15"/>
        <v>-9.0774618784272385E-2</v>
      </c>
      <c r="R79" s="97" t="s">
        <v>346</v>
      </c>
      <c r="S79" s="96"/>
      <c r="T79" s="96"/>
      <c r="U79" s="96"/>
      <c r="V79" s="98"/>
    </row>
    <row r="80" spans="1:22" ht="20" customHeight="1" thickBot="1">
      <c r="A80" s="257"/>
      <c r="B80" s="94" t="s">
        <v>111</v>
      </c>
      <c r="C80" s="95" t="s">
        <v>173</v>
      </c>
      <c r="D80" s="121">
        <v>133921</v>
      </c>
      <c r="E80" s="95" t="s">
        <v>205</v>
      </c>
      <c r="F80" s="89">
        <f t="shared" si="13"/>
        <v>48.092163021738436</v>
      </c>
      <c r="G80" s="90">
        <f t="shared" si="14"/>
        <v>48.84</v>
      </c>
      <c r="H80" s="129">
        <v>40.700000000000003</v>
      </c>
      <c r="I80" s="129">
        <f t="shared" si="16"/>
        <v>48.84</v>
      </c>
      <c r="J80" s="150">
        <v>0.2</v>
      </c>
      <c r="K80" s="129">
        <v>40.076802518115365</v>
      </c>
      <c r="L80" s="129">
        <f t="shared" si="10"/>
        <v>48.092163021738436</v>
      </c>
      <c r="M80" s="150">
        <v>0.2</v>
      </c>
      <c r="N80" s="155">
        <f>VLOOKUP(D80,'[2]FICHIER DE TRAVAIL'!$G$10055:$AL$10230,32,0)</f>
        <v>36.436606286627594</v>
      </c>
      <c r="O80" s="155">
        <f t="shared" si="12"/>
        <v>43.72392754395311</v>
      </c>
      <c r="P80" s="96" t="s">
        <v>205</v>
      </c>
      <c r="Q80" s="146">
        <f t="shared" si="15"/>
        <v>-9.0830505498594713E-2</v>
      </c>
      <c r="R80" s="97" t="s">
        <v>346</v>
      </c>
      <c r="S80" s="96"/>
      <c r="T80" s="96"/>
      <c r="U80" s="96"/>
      <c r="V80" s="98"/>
    </row>
    <row r="81" spans="1:22" ht="20" customHeight="1" thickBot="1">
      <c r="A81" s="257"/>
      <c r="B81" s="94" t="s">
        <v>90</v>
      </c>
      <c r="C81" s="95" t="s">
        <v>173</v>
      </c>
      <c r="D81" s="121">
        <v>392048</v>
      </c>
      <c r="E81" s="95" t="s">
        <v>206</v>
      </c>
      <c r="F81" s="89">
        <f t="shared" si="13"/>
        <v>43.343999999999994</v>
      </c>
      <c r="G81" s="90">
        <f t="shared" si="14"/>
        <v>43.345251915486394</v>
      </c>
      <c r="H81" s="129">
        <v>36.121043262905332</v>
      </c>
      <c r="I81" s="129">
        <f t="shared" si="16"/>
        <v>43.345251915486394</v>
      </c>
      <c r="J81" s="150">
        <v>0.2</v>
      </c>
      <c r="K81" s="129">
        <v>36.119999999999997</v>
      </c>
      <c r="L81" s="129">
        <f t="shared" si="10"/>
        <v>43.343999999999994</v>
      </c>
      <c r="M81" s="150">
        <v>0.2</v>
      </c>
      <c r="N81" s="155">
        <f>VLOOKUP(D81,'[2]FICHIER DE TRAVAIL'!$G$10055:$AL$10230,32,0)</f>
        <v>32.836096728307247</v>
      </c>
      <c r="O81" s="155">
        <f t="shared" si="12"/>
        <v>39.403316073968696</v>
      </c>
      <c r="P81" s="96" t="s">
        <v>206</v>
      </c>
      <c r="Q81" s="146">
        <f t="shared" si="15"/>
        <v>-9.0916480390164686E-2</v>
      </c>
      <c r="R81" s="97" t="s">
        <v>344</v>
      </c>
      <c r="S81" s="96"/>
      <c r="T81" s="96"/>
      <c r="U81" s="96"/>
      <c r="V81" s="98"/>
    </row>
    <row r="82" spans="1:22" ht="20" customHeight="1" thickBot="1">
      <c r="A82" s="257"/>
      <c r="B82" s="94" t="s">
        <v>91</v>
      </c>
      <c r="C82" s="95" t="s">
        <v>177</v>
      </c>
      <c r="D82" s="121">
        <v>395072</v>
      </c>
      <c r="E82" s="95" t="s">
        <v>207</v>
      </c>
      <c r="F82" s="89">
        <f t="shared" si="13"/>
        <v>31.752970123022852</v>
      </c>
      <c r="G82" s="90">
        <f t="shared" si="14"/>
        <v>32.647257931034488</v>
      </c>
      <c r="H82" s="129">
        <v>27.206048275862074</v>
      </c>
      <c r="I82" s="129">
        <f t="shared" si="16"/>
        <v>32.647257931034488</v>
      </c>
      <c r="J82" s="150">
        <v>0.2</v>
      </c>
      <c r="K82" s="129">
        <v>26.460808435852378</v>
      </c>
      <c r="L82" s="129">
        <f t="shared" si="10"/>
        <v>31.752970123022852</v>
      </c>
      <c r="M82" s="150">
        <v>0.2</v>
      </c>
      <c r="N82" s="155">
        <f>VLOOKUP(D82,'[2]FICHIER DE TRAVAIL'!$G$10055:$AL$10230,32,0)</f>
        <v>20.363042168674696</v>
      </c>
      <c r="O82" s="155">
        <f t="shared" si="12"/>
        <v>24.435650602409634</v>
      </c>
      <c r="P82" s="96" t="s">
        <v>207</v>
      </c>
      <c r="Q82" s="146">
        <f t="shared" si="15"/>
        <v>-0.2304451990558109</v>
      </c>
      <c r="R82" s="97" t="s">
        <v>344</v>
      </c>
      <c r="S82" s="96"/>
      <c r="T82" s="96"/>
      <c r="U82" s="96"/>
      <c r="V82" s="98"/>
    </row>
    <row r="83" spans="1:22" ht="20" customHeight="1" thickBot="1">
      <c r="A83" s="257"/>
      <c r="B83" s="94"/>
      <c r="C83" s="95"/>
      <c r="D83" s="121"/>
      <c r="E83" s="95"/>
      <c r="F83" s="89"/>
      <c r="G83" s="90"/>
      <c r="H83" s="129"/>
      <c r="I83" s="129"/>
      <c r="J83" s="150"/>
      <c r="K83" s="129"/>
      <c r="L83" s="129"/>
      <c r="M83" s="150"/>
      <c r="N83" s="155"/>
      <c r="O83" s="155"/>
      <c r="P83" s="96"/>
      <c r="Q83" s="146"/>
      <c r="R83" s="97"/>
      <c r="S83" s="96"/>
      <c r="T83" s="96"/>
      <c r="U83" s="96"/>
      <c r="V83" s="98"/>
    </row>
    <row r="84" spans="1:22" ht="20" customHeight="1" thickBot="1">
      <c r="A84" s="257"/>
      <c r="B84" s="94" t="s">
        <v>324</v>
      </c>
      <c r="C84" s="114" t="s">
        <v>173</v>
      </c>
      <c r="D84" s="121">
        <v>118399</v>
      </c>
      <c r="E84" s="95" t="s">
        <v>325</v>
      </c>
      <c r="F84" s="89">
        <f t="shared" si="13"/>
        <v>36.600538303585537</v>
      </c>
      <c r="G84" s="90">
        <f t="shared" si="14"/>
        <v>37.170971102567272</v>
      </c>
      <c r="H84" s="129">
        <v>30.975809252139396</v>
      </c>
      <c r="I84" s="129">
        <f t="shared" ref="I84:I93" si="17">H84*1.2</f>
        <v>37.170971102567272</v>
      </c>
      <c r="J84" s="150">
        <v>0.2</v>
      </c>
      <c r="K84" s="129">
        <v>30.50044858632128</v>
      </c>
      <c r="L84" s="129">
        <f t="shared" ref="L84:L93" si="18">K84*1.2</f>
        <v>36.600538303585537</v>
      </c>
      <c r="M84" s="150">
        <v>0.2</v>
      </c>
      <c r="N84" s="155">
        <f>VLOOKUP(D84,'[2]FICHIER DE TRAVAIL'!$G$10055:$AL$10230,32,0)</f>
        <v>27.727124445157489</v>
      </c>
      <c r="O84" s="155">
        <f t="shared" si="12"/>
        <v>33.272549334188987</v>
      </c>
      <c r="P84" s="95" t="s">
        <v>325</v>
      </c>
      <c r="Q84" s="146">
        <f t="shared" si="15"/>
        <v>-9.0927323029850821E-2</v>
      </c>
      <c r="R84" s="97" t="s">
        <v>346</v>
      </c>
      <c r="S84" s="96"/>
      <c r="T84" s="96"/>
      <c r="U84" s="96"/>
      <c r="V84" s="98"/>
    </row>
    <row r="85" spans="1:22" ht="20" customHeight="1" thickBot="1">
      <c r="A85" s="257"/>
      <c r="B85" s="94" t="s">
        <v>92</v>
      </c>
      <c r="C85" s="95" t="s">
        <v>172</v>
      </c>
      <c r="D85" s="121">
        <v>113826</v>
      </c>
      <c r="E85" s="95" t="s">
        <v>208</v>
      </c>
      <c r="F85" s="89">
        <f t="shared" si="13"/>
        <v>80.72399999999999</v>
      </c>
      <c r="G85" s="90">
        <f t="shared" si="14"/>
        <v>80.720640000000003</v>
      </c>
      <c r="H85" s="129">
        <v>67.267200000000003</v>
      </c>
      <c r="I85" s="129">
        <f t="shared" si="17"/>
        <v>80.720640000000003</v>
      </c>
      <c r="J85" s="150">
        <v>0.2</v>
      </c>
      <c r="K85" s="129">
        <v>67.27</v>
      </c>
      <c r="L85" s="129">
        <f t="shared" si="18"/>
        <v>80.72399999999999</v>
      </c>
      <c r="M85" s="150">
        <v>0.2</v>
      </c>
      <c r="N85" s="155">
        <f>VLOOKUP(D85,'[2]FICHIER DE TRAVAIL'!$G$10055:$AL$10230,32,0)</f>
        <v>67.27</v>
      </c>
      <c r="O85" s="155">
        <f t="shared" si="12"/>
        <v>80.72399999999999</v>
      </c>
      <c r="P85" s="96" t="s">
        <v>208</v>
      </c>
      <c r="Q85" s="146">
        <f t="shared" si="15"/>
        <v>0</v>
      </c>
      <c r="R85" s="97"/>
      <c r="S85" s="96"/>
      <c r="T85" s="96"/>
      <c r="U85" s="96"/>
      <c r="V85" s="98"/>
    </row>
    <row r="86" spans="1:22" ht="20" customHeight="1" thickBot="1">
      <c r="A86" s="258"/>
      <c r="B86" s="104" t="s">
        <v>93</v>
      </c>
      <c r="C86" s="105" t="s">
        <v>174</v>
      </c>
      <c r="D86" s="123">
        <v>134916</v>
      </c>
      <c r="E86" s="105" t="s">
        <v>209</v>
      </c>
      <c r="F86" s="89">
        <f t="shared" si="13"/>
        <v>35.008901297421573</v>
      </c>
      <c r="G86" s="90">
        <f t="shared" si="14"/>
        <v>36.644399999999997</v>
      </c>
      <c r="H86" s="129">
        <v>30.536999999999999</v>
      </c>
      <c r="I86" s="129">
        <f t="shared" si="17"/>
        <v>36.644399999999997</v>
      </c>
      <c r="J86" s="150">
        <v>0.2</v>
      </c>
      <c r="K86" s="129">
        <v>29.174084414517981</v>
      </c>
      <c r="L86" s="129">
        <f t="shared" si="18"/>
        <v>35.008901297421573</v>
      </c>
      <c r="M86" s="150">
        <v>0.2</v>
      </c>
      <c r="N86" s="155">
        <f>VLOOKUP(D86,'[2]FICHIER DE TRAVAIL'!$G$10055:$AL$10230,32,0)</f>
        <v>22.767644699140401</v>
      </c>
      <c r="O86" s="155">
        <f t="shared" si="12"/>
        <v>27.321173638968482</v>
      </c>
      <c r="P86" s="106" t="s">
        <v>209</v>
      </c>
      <c r="Q86" s="146">
        <f t="shared" si="15"/>
        <v>-0.21959351403636587</v>
      </c>
      <c r="R86" s="107" t="s">
        <v>344</v>
      </c>
      <c r="S86" s="106"/>
      <c r="T86" s="106"/>
      <c r="U86" s="106"/>
      <c r="V86" s="108"/>
    </row>
    <row r="87" spans="1:22" ht="20" customHeight="1" thickBot="1">
      <c r="A87" s="257" t="s">
        <v>2</v>
      </c>
      <c r="B87" s="109" t="s">
        <v>137</v>
      </c>
      <c r="C87" s="110" t="s">
        <v>178</v>
      </c>
      <c r="D87" s="124">
        <v>393405</v>
      </c>
      <c r="E87" s="110" t="s">
        <v>222</v>
      </c>
      <c r="F87" s="89">
        <f t="shared" si="13"/>
        <v>53.205312384161758</v>
      </c>
      <c r="G87" s="90">
        <f t="shared" si="14"/>
        <v>56.436</v>
      </c>
      <c r="H87" s="129">
        <v>47.03</v>
      </c>
      <c r="I87" s="129">
        <f t="shared" si="17"/>
        <v>56.436</v>
      </c>
      <c r="J87" s="150">
        <v>0.2</v>
      </c>
      <c r="K87" s="129">
        <v>44.337760320134798</v>
      </c>
      <c r="L87" s="129">
        <f t="shared" si="18"/>
        <v>53.205312384161758</v>
      </c>
      <c r="M87" s="150">
        <v>0.2</v>
      </c>
      <c r="N87" s="155">
        <f>VLOOKUP(D87,'[2]FICHIER DE TRAVAIL'!$G$10055:$AL$10230,32,0)</f>
        <v>42.582724632500785</v>
      </c>
      <c r="O87" s="155">
        <f t="shared" si="12"/>
        <v>51.099269559000945</v>
      </c>
      <c r="P87" s="111" t="s">
        <v>222</v>
      </c>
      <c r="Q87" s="146">
        <f t="shared" si="15"/>
        <v>-3.9583318484335092E-2</v>
      </c>
      <c r="R87" s="112"/>
      <c r="S87" s="111"/>
      <c r="T87" s="111"/>
      <c r="U87" s="111"/>
      <c r="V87" s="113"/>
    </row>
    <row r="88" spans="1:22" ht="20" customHeight="1" thickBot="1">
      <c r="A88" s="257"/>
      <c r="B88" s="94" t="s">
        <v>301</v>
      </c>
      <c r="C88" s="95" t="s">
        <v>226</v>
      </c>
      <c r="D88" s="121">
        <v>393408</v>
      </c>
      <c r="E88" s="95" t="s">
        <v>222</v>
      </c>
      <c r="F88" s="89">
        <f t="shared" si="13"/>
        <v>27.108893658536591</v>
      </c>
      <c r="G88" s="90">
        <f t="shared" si="14"/>
        <v>29.962142211740204</v>
      </c>
      <c r="H88" s="129">
        <v>24.968451843116839</v>
      </c>
      <c r="I88" s="129">
        <f t="shared" si="17"/>
        <v>29.962142211740204</v>
      </c>
      <c r="J88" s="150">
        <v>0.2</v>
      </c>
      <c r="K88" s="129">
        <v>22.590744715447158</v>
      </c>
      <c r="L88" s="129">
        <f t="shared" si="18"/>
        <v>27.108893658536591</v>
      </c>
      <c r="M88" s="150">
        <v>0.2</v>
      </c>
      <c r="N88" s="155">
        <f>VLOOKUP(D88,'[2]FICHIER DE TRAVAIL'!$G$10055:$AL$10230,32,0)</f>
        <v>20.819827462257368</v>
      </c>
      <c r="O88" s="155">
        <f t="shared" si="12"/>
        <v>24.983792954708843</v>
      </c>
      <c r="P88" s="115" t="s">
        <v>222</v>
      </c>
      <c r="Q88" s="146">
        <f t="shared" si="15"/>
        <v>-7.8391273749327417E-2</v>
      </c>
      <c r="R88" s="97"/>
      <c r="S88" s="96"/>
      <c r="T88" s="96"/>
      <c r="U88" s="96"/>
      <c r="V88" s="98"/>
    </row>
    <row r="89" spans="1:22" ht="20" customHeight="1" thickBot="1">
      <c r="A89" s="257"/>
      <c r="B89" s="94" t="s">
        <v>138</v>
      </c>
      <c r="C89" s="95" t="s">
        <v>226</v>
      </c>
      <c r="D89" s="121">
        <v>160242</v>
      </c>
      <c r="E89" s="95" t="s">
        <v>223</v>
      </c>
      <c r="F89" s="89">
        <f t="shared" si="13"/>
        <v>25.129203413940257</v>
      </c>
      <c r="G89" s="90">
        <f t="shared" si="14"/>
        <v>28.08</v>
      </c>
      <c r="H89" s="129">
        <v>23.4</v>
      </c>
      <c r="I89" s="129">
        <f t="shared" si="17"/>
        <v>28.08</v>
      </c>
      <c r="J89" s="150">
        <v>0.2</v>
      </c>
      <c r="K89" s="129">
        <v>20.941002844950216</v>
      </c>
      <c r="L89" s="129">
        <f t="shared" si="18"/>
        <v>25.129203413940257</v>
      </c>
      <c r="M89" s="150">
        <v>0.2</v>
      </c>
      <c r="N89" s="155">
        <f>VLOOKUP(D89,'[2]FICHIER DE TRAVAIL'!$G$10055:$AL$10230,32,0)</f>
        <v>19.309068150208624</v>
      </c>
      <c r="O89" s="155">
        <f t="shared" si="12"/>
        <v>23.170881780250348</v>
      </c>
      <c r="P89" s="96" t="s">
        <v>223</v>
      </c>
      <c r="Q89" s="146">
        <f t="shared" si="15"/>
        <v>-7.7930111887412376E-2</v>
      </c>
      <c r="R89" s="97"/>
      <c r="S89" s="96"/>
      <c r="T89" s="96"/>
      <c r="U89" s="96"/>
      <c r="V89" s="98"/>
    </row>
    <row r="90" spans="1:22" ht="20" customHeight="1" thickBot="1">
      <c r="A90" s="257"/>
      <c r="B90" s="94" t="s">
        <v>139</v>
      </c>
      <c r="C90" s="95" t="s">
        <v>226</v>
      </c>
      <c r="D90" s="121">
        <v>393426</v>
      </c>
      <c r="E90" s="95" t="s">
        <v>223</v>
      </c>
      <c r="F90" s="89">
        <f t="shared" si="13"/>
        <v>35.199331296861978</v>
      </c>
      <c r="G90" s="90">
        <f t="shared" si="14"/>
        <v>38.648914855440744</v>
      </c>
      <c r="H90" s="129">
        <v>32.207429046200623</v>
      </c>
      <c r="I90" s="129">
        <f t="shared" si="17"/>
        <v>38.648914855440744</v>
      </c>
      <c r="J90" s="150">
        <v>0.2</v>
      </c>
      <c r="K90" s="129">
        <v>29.332776080718315</v>
      </c>
      <c r="L90" s="129">
        <f t="shared" si="18"/>
        <v>35.199331296861978</v>
      </c>
      <c r="M90" s="150">
        <v>0.2</v>
      </c>
      <c r="N90" s="155">
        <f>VLOOKUP(D90,'[2]FICHIER DE TRAVAIL'!$G$10055:$AL$10230,32,0)</f>
        <v>27.034401301077455</v>
      </c>
      <c r="O90" s="155">
        <f t="shared" si="12"/>
        <v>32.441281561292946</v>
      </c>
      <c r="P90" s="96" t="s">
        <v>223</v>
      </c>
      <c r="Q90" s="146">
        <f t="shared" si="15"/>
        <v>-7.8355174202269909E-2</v>
      </c>
      <c r="R90" s="97"/>
      <c r="S90" s="96"/>
      <c r="T90" s="96"/>
      <c r="U90" s="96"/>
      <c r="V90" s="98"/>
    </row>
    <row r="91" spans="1:22" ht="20" customHeight="1" thickBot="1">
      <c r="A91" s="257"/>
      <c r="B91" s="94" t="s">
        <v>140</v>
      </c>
      <c r="C91" s="95" t="s">
        <v>227</v>
      </c>
      <c r="D91" s="121">
        <v>393449</v>
      </c>
      <c r="E91" s="95" t="s">
        <v>224</v>
      </c>
      <c r="F91" s="89">
        <f t="shared" si="13"/>
        <v>32.821859752504416</v>
      </c>
      <c r="G91" s="90">
        <f t="shared" si="14"/>
        <v>33.036000000000001</v>
      </c>
      <c r="H91" s="129">
        <v>27.53</v>
      </c>
      <c r="I91" s="129">
        <f t="shared" si="17"/>
        <v>33.036000000000001</v>
      </c>
      <c r="J91" s="150">
        <v>0.2</v>
      </c>
      <c r="K91" s="129">
        <v>27.351549793753684</v>
      </c>
      <c r="L91" s="129">
        <f t="shared" si="18"/>
        <v>32.821859752504416</v>
      </c>
      <c r="M91" s="150">
        <v>0.2</v>
      </c>
      <c r="N91" s="155">
        <f>VLOOKUP(D91,'[2]FICHIER DE TRAVAIL'!$G$10055:$AL$10230,32,0)</f>
        <v>27.35</v>
      </c>
      <c r="O91" s="155">
        <f t="shared" si="12"/>
        <v>32.82</v>
      </c>
      <c r="P91" s="96" t="s">
        <v>224</v>
      </c>
      <c r="Q91" s="146">
        <f t="shared" si="15"/>
        <v>-5.6662008747807729E-5</v>
      </c>
      <c r="R91" s="97"/>
      <c r="S91" s="96"/>
      <c r="T91" s="96"/>
      <c r="U91" s="96"/>
      <c r="V91" s="98"/>
    </row>
    <row r="92" spans="1:22" ht="20" customHeight="1" thickBot="1">
      <c r="A92" s="257"/>
      <c r="B92" s="94" t="s">
        <v>141</v>
      </c>
      <c r="C92" s="95" t="s">
        <v>178</v>
      </c>
      <c r="D92" s="121">
        <v>394232</v>
      </c>
      <c r="E92" s="95" t="s">
        <v>225</v>
      </c>
      <c r="F92" s="89">
        <f t="shared" si="13"/>
        <v>36.945707816189376</v>
      </c>
      <c r="G92" s="90">
        <f t="shared" si="14"/>
        <v>40.511999999999993</v>
      </c>
      <c r="H92" s="129">
        <v>33.76</v>
      </c>
      <c r="I92" s="129">
        <f t="shared" si="17"/>
        <v>40.511999999999993</v>
      </c>
      <c r="J92" s="150">
        <v>0.2</v>
      </c>
      <c r="K92" s="129">
        <v>30.788089846824484</v>
      </c>
      <c r="L92" s="129">
        <f t="shared" si="18"/>
        <v>36.945707816189376</v>
      </c>
      <c r="M92" s="150">
        <v>0.2</v>
      </c>
      <c r="N92" s="155">
        <f>VLOOKUP(D92,'[2]FICHIER DE TRAVAIL'!$G$10055:$AL$10230,32,0)</f>
        <v>28.672331540861713</v>
      </c>
      <c r="O92" s="155">
        <f t="shared" si="12"/>
        <v>34.406797849034056</v>
      </c>
      <c r="P92" s="96" t="s">
        <v>225</v>
      </c>
      <c r="Q92" s="146">
        <f t="shared" si="15"/>
        <v>-6.8720025064529566E-2</v>
      </c>
      <c r="R92" s="97"/>
      <c r="S92" s="96"/>
      <c r="T92" s="96"/>
      <c r="U92" s="96"/>
      <c r="V92" s="98"/>
    </row>
    <row r="93" spans="1:22" ht="20" customHeight="1" thickBot="1">
      <c r="A93" s="257"/>
      <c r="B93" s="94" t="s">
        <v>142</v>
      </c>
      <c r="C93" s="95" t="s">
        <v>178</v>
      </c>
      <c r="D93" s="121">
        <v>394234</v>
      </c>
      <c r="E93" s="95" t="s">
        <v>225</v>
      </c>
      <c r="F93" s="89">
        <f t="shared" si="13"/>
        <v>67.036240755067297</v>
      </c>
      <c r="G93" s="90">
        <f t="shared" si="14"/>
        <v>73.517255405941185</v>
      </c>
      <c r="H93" s="129">
        <v>61.264379504950988</v>
      </c>
      <c r="I93" s="129">
        <f t="shared" si="17"/>
        <v>73.517255405941185</v>
      </c>
      <c r="J93" s="150">
        <v>0.2</v>
      </c>
      <c r="K93" s="129">
        <v>55.863533962556083</v>
      </c>
      <c r="L93" s="129">
        <f t="shared" si="18"/>
        <v>67.036240755067297</v>
      </c>
      <c r="M93" s="150">
        <v>0.2</v>
      </c>
      <c r="N93" s="155">
        <f>VLOOKUP(D93,'[2]FICHIER DE TRAVAIL'!$G$10055:$AL$10230,32,0)</f>
        <v>52.018262541711437</v>
      </c>
      <c r="O93" s="155">
        <f t="shared" si="12"/>
        <v>62.421915050053727</v>
      </c>
      <c r="P93" s="96" t="s">
        <v>225</v>
      </c>
      <c r="Q93" s="146">
        <f t="shared" si="15"/>
        <v>-6.8833300510884793E-2</v>
      </c>
      <c r="R93" s="97"/>
      <c r="S93" s="96"/>
      <c r="T93" s="96"/>
      <c r="U93" s="96"/>
      <c r="V93" s="98"/>
    </row>
    <row r="94" spans="1:22" ht="20" customHeight="1" thickBot="1">
      <c r="A94" s="257"/>
      <c r="B94" s="94"/>
      <c r="C94" s="95"/>
      <c r="D94" s="121"/>
      <c r="E94" s="95"/>
      <c r="F94" s="89"/>
      <c r="G94" s="90"/>
      <c r="H94" s="129"/>
      <c r="I94" s="129"/>
      <c r="J94" s="150"/>
      <c r="K94" s="129"/>
      <c r="L94" s="129"/>
      <c r="M94" s="150"/>
      <c r="N94" s="155"/>
      <c r="O94" s="155"/>
      <c r="P94" s="96"/>
      <c r="Q94" s="146"/>
      <c r="R94" s="97"/>
      <c r="S94" s="96"/>
      <c r="T94" s="96"/>
      <c r="U94" s="96"/>
      <c r="V94" s="98"/>
    </row>
    <row r="95" spans="1:22" ht="20" customHeight="1" thickBot="1">
      <c r="A95" s="257"/>
      <c r="B95" s="94" t="s">
        <v>362</v>
      </c>
      <c r="C95" s="95" t="s">
        <v>179</v>
      </c>
      <c r="D95" s="121">
        <v>154367</v>
      </c>
      <c r="E95" s="95" t="s">
        <v>363</v>
      </c>
      <c r="F95" s="89">
        <f t="shared" si="13"/>
        <v>22.812000000000001</v>
      </c>
      <c r="G95" s="90">
        <f t="shared" si="14"/>
        <v>22.8148704</v>
      </c>
      <c r="H95" s="129">
        <v>19.012392000000002</v>
      </c>
      <c r="I95" s="129">
        <f>H95*1.2</f>
        <v>22.8148704</v>
      </c>
      <c r="J95" s="150">
        <v>0.2</v>
      </c>
      <c r="K95" s="129">
        <v>19.010000000000002</v>
      </c>
      <c r="L95" s="129">
        <f>K95*1.2</f>
        <v>22.812000000000001</v>
      </c>
      <c r="M95" s="150">
        <v>0.2</v>
      </c>
      <c r="N95" s="155">
        <f>VLOOKUP(D95,'[2]FICHIER DE TRAVAIL'!$G$10055:$AL$10230,32,0)</f>
        <v>19.010000000000002</v>
      </c>
      <c r="O95" s="155">
        <f t="shared" si="12"/>
        <v>22.812000000000001</v>
      </c>
      <c r="P95" s="96" t="s">
        <v>363</v>
      </c>
      <c r="Q95" s="146">
        <f t="shared" si="15"/>
        <v>0</v>
      </c>
      <c r="R95" s="97"/>
      <c r="S95" s="96"/>
      <c r="T95" s="96"/>
      <c r="U95" s="96"/>
      <c r="V95" s="98"/>
    </row>
    <row r="96" spans="1:22" ht="20" customHeight="1" thickBot="1">
      <c r="A96" s="257"/>
      <c r="B96" s="94"/>
      <c r="C96" s="95" t="s">
        <v>175</v>
      </c>
      <c r="D96" s="121"/>
      <c r="E96" s="95"/>
      <c r="F96" s="89"/>
      <c r="G96" s="90"/>
      <c r="H96" s="129"/>
      <c r="I96" s="129"/>
      <c r="J96" s="150"/>
      <c r="K96" s="129"/>
      <c r="L96" s="129"/>
      <c r="M96" s="150"/>
      <c r="N96" s="155"/>
      <c r="O96" s="155"/>
      <c r="P96" s="96"/>
      <c r="Q96" s="146"/>
      <c r="R96" s="97"/>
      <c r="S96" s="96"/>
      <c r="T96" s="96"/>
      <c r="U96" s="96"/>
      <c r="V96" s="98"/>
    </row>
    <row r="97" spans="1:22" ht="20" customHeight="1" thickBot="1">
      <c r="A97" s="257"/>
      <c r="B97" s="94"/>
      <c r="C97" s="95" t="s">
        <v>175</v>
      </c>
      <c r="D97" s="121"/>
      <c r="E97" s="95"/>
      <c r="F97" s="89"/>
      <c r="G97" s="90"/>
      <c r="H97" s="129"/>
      <c r="I97" s="129"/>
      <c r="J97" s="150"/>
      <c r="K97" s="129"/>
      <c r="L97" s="129"/>
      <c r="M97" s="150"/>
      <c r="N97" s="155"/>
      <c r="O97" s="155"/>
      <c r="P97" s="96"/>
      <c r="Q97" s="146"/>
      <c r="R97" s="97"/>
      <c r="S97" s="96"/>
      <c r="T97" s="96"/>
      <c r="U97" s="96"/>
      <c r="V97" s="98"/>
    </row>
    <row r="98" spans="1:22" ht="20" customHeight="1" thickBot="1">
      <c r="A98" s="257"/>
      <c r="B98" s="94" t="s">
        <v>143</v>
      </c>
      <c r="C98" s="95" t="s">
        <v>228</v>
      </c>
      <c r="D98" s="121">
        <v>390053</v>
      </c>
      <c r="E98" s="95" t="s">
        <v>231</v>
      </c>
      <c r="F98" s="89">
        <f t="shared" si="13"/>
        <v>57.598900644471755</v>
      </c>
      <c r="G98" s="90">
        <f t="shared" si="14"/>
        <v>57.599999999999994</v>
      </c>
      <c r="H98" s="129">
        <v>48</v>
      </c>
      <c r="I98" s="129">
        <f t="shared" ref="I98:I99" si="19">H98*1.2</f>
        <v>57.599999999999994</v>
      </c>
      <c r="J98" s="150">
        <v>0.2</v>
      </c>
      <c r="K98" s="129">
        <v>47.999083870393129</v>
      </c>
      <c r="L98" s="129">
        <f t="shared" ref="L98:L99" si="20">K98*1.2</f>
        <v>57.598900644471755</v>
      </c>
      <c r="M98" s="150">
        <v>0.2</v>
      </c>
      <c r="N98" s="155">
        <f>VLOOKUP(D98,'[2]FICHIER DE TRAVAIL'!$G$10055:$AL$10230,32,0)</f>
        <v>48</v>
      </c>
      <c r="O98" s="155">
        <f t="shared" si="12"/>
        <v>57.6</v>
      </c>
      <c r="P98" s="96" t="s">
        <v>231</v>
      </c>
      <c r="Q98" s="146">
        <f t="shared" si="15"/>
        <v>1.9086397760133604E-5</v>
      </c>
      <c r="R98" s="97"/>
      <c r="S98" s="96"/>
      <c r="T98" s="96"/>
      <c r="U98" s="96"/>
      <c r="V98" s="98"/>
    </row>
    <row r="99" spans="1:22" ht="20" customHeight="1" thickBot="1">
      <c r="A99" s="257"/>
      <c r="B99" s="94" t="s">
        <v>365</v>
      </c>
      <c r="C99" s="95" t="s">
        <v>228</v>
      </c>
      <c r="D99" s="121">
        <v>395444</v>
      </c>
      <c r="E99" s="95" t="s">
        <v>232</v>
      </c>
      <c r="F99" s="89">
        <f t="shared" si="13"/>
        <v>60.779999999999994</v>
      </c>
      <c r="G99" s="90">
        <f t="shared" si="14"/>
        <v>60.779999999999994</v>
      </c>
      <c r="H99" s="129">
        <v>50.65</v>
      </c>
      <c r="I99" s="129">
        <f t="shared" si="19"/>
        <v>60.779999999999994</v>
      </c>
      <c r="J99" s="150">
        <v>0.2</v>
      </c>
      <c r="K99" s="129">
        <v>50.65</v>
      </c>
      <c r="L99" s="129">
        <f t="shared" si="20"/>
        <v>60.779999999999994</v>
      </c>
      <c r="M99" s="150">
        <v>0.2</v>
      </c>
      <c r="N99" s="155">
        <f>VLOOKUP(D99,'[2]FICHIER DE TRAVAIL'!$G$10055:$AL$10230,32,0)</f>
        <v>50.65</v>
      </c>
      <c r="O99" s="155">
        <f t="shared" si="12"/>
        <v>60.78</v>
      </c>
      <c r="P99" s="96" t="s">
        <v>232</v>
      </c>
      <c r="Q99" s="146">
        <f t="shared" si="15"/>
        <v>1.1690403681475819E-16</v>
      </c>
      <c r="R99" s="97"/>
      <c r="S99" s="96"/>
      <c r="T99" s="96"/>
      <c r="U99" s="96"/>
      <c r="V99" s="98"/>
    </row>
    <row r="100" spans="1:22" ht="20" customHeight="1" thickBot="1">
      <c r="A100" s="257"/>
      <c r="B100" s="94"/>
      <c r="C100" s="95" t="s">
        <v>175</v>
      </c>
      <c r="D100" s="121"/>
      <c r="E100" s="95"/>
      <c r="F100" s="89"/>
      <c r="G100" s="90"/>
      <c r="H100" s="129"/>
      <c r="I100" s="129"/>
      <c r="J100" s="150"/>
      <c r="K100" s="129"/>
      <c r="L100" s="129"/>
      <c r="M100" s="150"/>
      <c r="N100" s="155"/>
      <c r="O100" s="155"/>
      <c r="P100" s="96"/>
      <c r="Q100" s="146"/>
      <c r="R100" s="97"/>
      <c r="S100" s="96"/>
      <c r="T100" s="96"/>
      <c r="U100" s="96"/>
      <c r="V100" s="98"/>
    </row>
    <row r="101" spans="1:22" ht="20" customHeight="1" thickBot="1">
      <c r="A101" s="257"/>
      <c r="B101" s="94"/>
      <c r="C101" s="95"/>
      <c r="D101" s="121"/>
      <c r="E101" s="95"/>
      <c r="F101" s="89"/>
      <c r="G101" s="90"/>
      <c r="H101" s="129"/>
      <c r="I101" s="129"/>
      <c r="J101" s="150"/>
      <c r="K101" s="129"/>
      <c r="L101" s="129"/>
      <c r="M101" s="150"/>
      <c r="N101" s="155"/>
      <c r="O101" s="155"/>
      <c r="P101" s="96"/>
      <c r="Q101" s="146"/>
      <c r="R101" s="97"/>
      <c r="S101" s="96"/>
      <c r="T101" s="96"/>
      <c r="U101" s="96"/>
      <c r="V101" s="98"/>
    </row>
    <row r="102" spans="1:22" ht="20" customHeight="1" thickBot="1">
      <c r="A102" s="257"/>
      <c r="B102" s="94" t="s">
        <v>331</v>
      </c>
      <c r="C102" s="95" t="s">
        <v>177</v>
      </c>
      <c r="D102" s="121">
        <v>166366</v>
      </c>
      <c r="E102" s="95" t="s">
        <v>332</v>
      </c>
      <c r="F102" s="89">
        <f t="shared" si="13"/>
        <v>117.07614568442641</v>
      </c>
      <c r="G102" s="90">
        <f t="shared" si="14"/>
        <v>118.90772961279826</v>
      </c>
      <c r="H102" s="129">
        <v>99.089774677331889</v>
      </c>
      <c r="I102" s="129">
        <f t="shared" ref="I102:I105" si="21">H102*1.2</f>
        <v>118.90772961279826</v>
      </c>
      <c r="J102" s="150">
        <v>0.2</v>
      </c>
      <c r="K102" s="129">
        <v>97.563454737022013</v>
      </c>
      <c r="L102" s="129">
        <f t="shared" ref="L102:L105" si="22">K102*1.2</f>
        <v>117.07614568442641</v>
      </c>
      <c r="M102" s="150">
        <v>0.2</v>
      </c>
      <c r="N102" s="155">
        <f>VLOOKUP(D102,'[2]FICHIER DE TRAVAIL'!$G$10055:$AL$10230,32,0)</f>
        <v>88.691678621008791</v>
      </c>
      <c r="O102" s="155">
        <f t="shared" si="12"/>
        <v>106.43001434521055</v>
      </c>
      <c r="P102" s="95" t="s">
        <v>332</v>
      </c>
      <c r="Q102" s="146">
        <f t="shared" si="15"/>
        <v>-9.0933394475694762E-2</v>
      </c>
      <c r="R102" s="97" t="s">
        <v>346</v>
      </c>
      <c r="S102" s="96"/>
      <c r="T102" s="96"/>
      <c r="U102" s="96"/>
      <c r="V102" s="98"/>
    </row>
    <row r="103" spans="1:22" ht="20" customHeight="1" thickBot="1">
      <c r="A103" s="257"/>
      <c r="B103" s="94" t="s">
        <v>144</v>
      </c>
      <c r="C103" s="95" t="s">
        <v>177</v>
      </c>
      <c r="D103" s="121">
        <v>166368</v>
      </c>
      <c r="E103" s="95" t="s">
        <v>233</v>
      </c>
      <c r="F103" s="89">
        <f t="shared" si="13"/>
        <v>133.45693345575026</v>
      </c>
      <c r="G103" s="90">
        <f t="shared" si="14"/>
        <v>135.53898729019417</v>
      </c>
      <c r="H103" s="129">
        <v>112.94915607516182</v>
      </c>
      <c r="I103" s="129">
        <f t="shared" si="21"/>
        <v>135.53898729019417</v>
      </c>
      <c r="J103" s="150">
        <v>0.2</v>
      </c>
      <c r="K103" s="129">
        <v>111.21411121312522</v>
      </c>
      <c r="L103" s="129">
        <f t="shared" si="22"/>
        <v>133.45693345575026</v>
      </c>
      <c r="M103" s="150">
        <v>0.2</v>
      </c>
      <c r="N103" s="155">
        <f>VLOOKUP(D103,'[2]FICHIER DE TRAVAIL'!$G$10055:$AL$10230,32,0)</f>
        <v>101.10013662531419</v>
      </c>
      <c r="O103" s="155">
        <f t="shared" si="12"/>
        <v>121.32016395037704</v>
      </c>
      <c r="P103" s="96" t="s">
        <v>233</v>
      </c>
      <c r="Q103" s="146">
        <f t="shared" si="15"/>
        <v>-9.0941468465535816E-2</v>
      </c>
      <c r="R103" s="97" t="s">
        <v>346</v>
      </c>
      <c r="S103" s="96"/>
      <c r="T103" s="96"/>
      <c r="U103" s="96"/>
      <c r="V103" s="98"/>
    </row>
    <row r="104" spans="1:22" ht="20" customHeight="1" thickBot="1">
      <c r="A104" s="257"/>
      <c r="B104" s="94" t="s">
        <v>145</v>
      </c>
      <c r="C104" s="95" t="s">
        <v>174</v>
      </c>
      <c r="D104" s="121">
        <v>390928</v>
      </c>
      <c r="E104" s="95" t="s">
        <v>234</v>
      </c>
      <c r="F104" s="89">
        <f t="shared" si="13"/>
        <v>49.570541488118423</v>
      </c>
      <c r="G104" s="90">
        <f t="shared" si="14"/>
        <v>52.039353330736269</v>
      </c>
      <c r="H104" s="129">
        <v>43.366127775613556</v>
      </c>
      <c r="I104" s="129">
        <f t="shared" si="21"/>
        <v>52.039353330736269</v>
      </c>
      <c r="J104" s="150">
        <v>0.2</v>
      </c>
      <c r="K104" s="129">
        <v>41.308784573432021</v>
      </c>
      <c r="L104" s="129">
        <f t="shared" si="22"/>
        <v>49.570541488118423</v>
      </c>
      <c r="M104" s="150">
        <v>0.2</v>
      </c>
      <c r="N104" s="155">
        <f>VLOOKUP(D104,'[2]FICHIER DE TRAVAIL'!$G$10055:$AL$10230,32,0)</f>
        <v>32.253901840490798</v>
      </c>
      <c r="O104" s="155">
        <f t="shared" si="12"/>
        <v>38.704682208588956</v>
      </c>
      <c r="P104" s="96" t="s">
        <v>234</v>
      </c>
      <c r="Q104" s="146">
        <f t="shared" si="15"/>
        <v>-0.21919993111501329</v>
      </c>
      <c r="R104" s="97" t="s">
        <v>344</v>
      </c>
      <c r="S104" s="96"/>
      <c r="T104" s="96"/>
      <c r="U104" s="96"/>
      <c r="V104" s="98"/>
    </row>
    <row r="105" spans="1:22" ht="20" customHeight="1" thickBot="1">
      <c r="A105" s="257"/>
      <c r="B105" s="94" t="s">
        <v>146</v>
      </c>
      <c r="C105" s="95" t="s">
        <v>174</v>
      </c>
      <c r="D105" s="121">
        <v>395034</v>
      </c>
      <c r="E105" s="95" t="s">
        <v>235</v>
      </c>
      <c r="F105" s="89">
        <f t="shared" si="13"/>
        <v>42.329197054068608</v>
      </c>
      <c r="G105" s="90">
        <f t="shared" si="14"/>
        <v>46.300987964792526</v>
      </c>
      <c r="H105" s="129">
        <v>38.584156637327105</v>
      </c>
      <c r="I105" s="129">
        <f t="shared" si="21"/>
        <v>46.300987964792526</v>
      </c>
      <c r="J105" s="150">
        <v>0.2</v>
      </c>
      <c r="K105" s="129">
        <v>35.274330878390508</v>
      </c>
      <c r="L105" s="129">
        <f t="shared" si="22"/>
        <v>42.329197054068608</v>
      </c>
      <c r="M105" s="150">
        <v>0.2</v>
      </c>
      <c r="N105" s="155">
        <f>VLOOKUP(D105,'[2]FICHIER DE TRAVAIL'!$G$10055:$AL$10230,32,0)</f>
        <v>27.536931237721028</v>
      </c>
      <c r="O105" s="155">
        <f t="shared" si="12"/>
        <v>33.044317485265232</v>
      </c>
      <c r="P105" s="96" t="s">
        <v>235</v>
      </c>
      <c r="Q105" s="146">
        <f t="shared" si="15"/>
        <v>-0.2193492958759285</v>
      </c>
      <c r="R105" s="97"/>
      <c r="S105" s="96"/>
      <c r="T105" s="96"/>
      <c r="U105" s="96"/>
      <c r="V105" s="98"/>
    </row>
    <row r="106" spans="1:22" ht="20" customHeight="1" thickBot="1">
      <c r="A106" s="257"/>
      <c r="B106" s="94"/>
      <c r="C106" s="95" t="s">
        <v>175</v>
      </c>
      <c r="D106" s="121"/>
      <c r="E106" s="95"/>
      <c r="F106" s="89"/>
      <c r="G106" s="90"/>
      <c r="H106" s="129"/>
      <c r="I106" s="129"/>
      <c r="J106" s="150"/>
      <c r="K106" s="129"/>
      <c r="L106" s="129"/>
      <c r="M106" s="150"/>
      <c r="N106" s="155"/>
      <c r="O106" s="155"/>
      <c r="P106" s="96"/>
      <c r="Q106" s="146"/>
      <c r="R106" s="97"/>
      <c r="S106" s="96"/>
      <c r="T106" s="96"/>
      <c r="U106" s="96"/>
      <c r="V106" s="98"/>
    </row>
    <row r="107" spans="1:22" ht="20" customHeight="1" thickBot="1">
      <c r="A107" s="257"/>
      <c r="B107" s="94" t="s">
        <v>147</v>
      </c>
      <c r="C107" s="95" t="s">
        <v>180</v>
      </c>
      <c r="D107" s="121">
        <v>393816</v>
      </c>
      <c r="E107" s="95" t="s">
        <v>236</v>
      </c>
      <c r="F107" s="89">
        <f t="shared" si="13"/>
        <v>7.6679999999999993</v>
      </c>
      <c r="G107" s="90">
        <f t="shared" si="14"/>
        <v>7.6720617900954089</v>
      </c>
      <c r="H107" s="129">
        <v>6.393384825079508</v>
      </c>
      <c r="I107" s="129">
        <f>H107*1.2</f>
        <v>7.6720617900954089</v>
      </c>
      <c r="J107" s="150">
        <v>0.2</v>
      </c>
      <c r="K107" s="129">
        <v>6.39</v>
      </c>
      <c r="L107" s="129">
        <f>K107*1.2</f>
        <v>7.6679999999999993</v>
      </c>
      <c r="M107" s="150">
        <v>0.2</v>
      </c>
      <c r="N107" s="155">
        <f>VLOOKUP(D107,'[2]FICHIER DE TRAVAIL'!$G$10055:$AL$10230,32,0)</f>
        <v>6.39</v>
      </c>
      <c r="O107" s="155">
        <f t="shared" si="12"/>
        <v>7.6679999999999993</v>
      </c>
      <c r="P107" s="96" t="s">
        <v>236</v>
      </c>
      <c r="Q107" s="146">
        <f t="shared" si="15"/>
        <v>0</v>
      </c>
      <c r="R107" s="97"/>
      <c r="S107" s="96"/>
      <c r="T107" s="96"/>
      <c r="U107" s="96"/>
      <c r="V107" s="98"/>
    </row>
    <row r="108" spans="1:22" ht="20" customHeight="1" thickBot="1">
      <c r="A108" s="257"/>
      <c r="B108" s="94"/>
      <c r="C108" s="95" t="s">
        <v>175</v>
      </c>
      <c r="D108" s="121"/>
      <c r="E108" s="95"/>
      <c r="F108" s="89"/>
      <c r="G108" s="90"/>
      <c r="H108" s="129"/>
      <c r="I108" s="129"/>
      <c r="J108" s="150"/>
      <c r="K108" s="129"/>
      <c r="L108" s="129"/>
      <c r="M108" s="150"/>
      <c r="N108" s="155"/>
      <c r="O108" s="155"/>
      <c r="P108" s="96"/>
      <c r="Q108" s="146"/>
      <c r="R108" s="97"/>
      <c r="S108" s="96"/>
      <c r="T108" s="96"/>
      <c r="U108" s="96"/>
      <c r="V108" s="98"/>
    </row>
    <row r="109" spans="1:22" ht="20" customHeight="1" thickBot="1">
      <c r="A109" s="257"/>
      <c r="B109" s="94" t="s">
        <v>148</v>
      </c>
      <c r="C109" s="95" t="s">
        <v>229</v>
      </c>
      <c r="D109" s="121">
        <v>105362</v>
      </c>
      <c r="E109" s="95" t="s">
        <v>236</v>
      </c>
      <c r="F109" s="89">
        <f t="shared" si="13"/>
        <v>6.6693923189448689</v>
      </c>
      <c r="G109" s="90">
        <f t="shared" si="14"/>
        <v>7.8360000000000003</v>
      </c>
      <c r="H109" s="129">
        <v>6.53</v>
      </c>
      <c r="I109" s="129">
        <f t="shared" ref="I109:I110" si="23">H109*1.2</f>
        <v>7.8360000000000003</v>
      </c>
      <c r="J109" s="150">
        <v>0.2</v>
      </c>
      <c r="K109" s="129">
        <v>5.5578269324540575</v>
      </c>
      <c r="L109" s="129">
        <f t="shared" ref="L109:L110" si="24">K109*1.2</f>
        <v>6.6693923189448689</v>
      </c>
      <c r="M109" s="150">
        <v>0.2</v>
      </c>
      <c r="N109" s="155">
        <f>VLOOKUP(D109,'[2]FICHIER DE TRAVAIL'!$G$10055:$AL$10230,32,0)</f>
        <v>5.56</v>
      </c>
      <c r="O109" s="155">
        <f t="shared" si="12"/>
        <v>6.6719999999999997</v>
      </c>
      <c r="P109" s="96" t="s">
        <v>236</v>
      </c>
      <c r="Q109" s="146">
        <f t="shared" si="15"/>
        <v>3.9099230191084479E-4</v>
      </c>
      <c r="R109" s="97"/>
      <c r="S109" s="96"/>
      <c r="T109" s="96"/>
      <c r="U109" s="96"/>
      <c r="V109" s="98"/>
    </row>
    <row r="110" spans="1:22" ht="20" customHeight="1" thickBot="1">
      <c r="A110" s="257"/>
      <c r="B110" s="94" t="s">
        <v>24</v>
      </c>
      <c r="C110" s="95" t="s">
        <v>230</v>
      </c>
      <c r="D110" s="121">
        <v>393820</v>
      </c>
      <c r="E110" s="95" t="s">
        <v>237</v>
      </c>
      <c r="F110" s="89">
        <f t="shared" si="13"/>
        <v>14.364000000000001</v>
      </c>
      <c r="G110" s="90">
        <f t="shared" si="14"/>
        <v>14.360880000000002</v>
      </c>
      <c r="H110" s="129">
        <v>11.967400000000001</v>
      </c>
      <c r="I110" s="129">
        <f t="shared" si="23"/>
        <v>14.360880000000002</v>
      </c>
      <c r="J110" s="150">
        <v>0.2</v>
      </c>
      <c r="K110" s="129">
        <v>11.97</v>
      </c>
      <c r="L110" s="129">
        <f t="shared" si="24"/>
        <v>14.364000000000001</v>
      </c>
      <c r="M110" s="150">
        <v>0.2</v>
      </c>
      <c r="N110" s="155">
        <f>VLOOKUP(D110,'[2]FICHIER DE TRAVAIL'!$G$10055:$AL$10230,32,0)</f>
        <v>11.97</v>
      </c>
      <c r="O110" s="155">
        <f t="shared" si="12"/>
        <v>14.364000000000001</v>
      </c>
      <c r="P110" s="96" t="s">
        <v>237</v>
      </c>
      <c r="Q110" s="146">
        <f t="shared" si="15"/>
        <v>0</v>
      </c>
      <c r="R110" s="97"/>
      <c r="S110" s="96"/>
      <c r="T110" s="96"/>
      <c r="U110" s="96"/>
      <c r="V110" s="98"/>
    </row>
    <row r="111" spans="1:22" ht="20" customHeight="1" thickBot="1">
      <c r="A111" s="257"/>
      <c r="B111" s="94"/>
      <c r="C111" s="95" t="s">
        <v>175</v>
      </c>
      <c r="D111" s="121"/>
      <c r="E111" s="95"/>
      <c r="F111" s="89"/>
      <c r="G111" s="90"/>
      <c r="H111" s="129"/>
      <c r="I111" s="129"/>
      <c r="J111" s="150"/>
      <c r="K111" s="129"/>
      <c r="L111" s="129"/>
      <c r="M111" s="150"/>
      <c r="N111" s="155"/>
      <c r="O111" s="155"/>
      <c r="P111" s="96"/>
      <c r="Q111" s="146"/>
      <c r="R111" s="97"/>
      <c r="S111" s="96"/>
      <c r="T111" s="96"/>
      <c r="U111" s="96"/>
      <c r="V111" s="98"/>
    </row>
    <row r="112" spans="1:22" ht="20" customHeight="1" thickBot="1">
      <c r="A112" s="257"/>
      <c r="B112" s="94" t="s">
        <v>317</v>
      </c>
      <c r="C112" s="95" t="s">
        <v>166</v>
      </c>
      <c r="D112" s="125">
        <v>734001</v>
      </c>
      <c r="E112" s="95" t="s">
        <v>182</v>
      </c>
      <c r="F112" s="89">
        <f t="shared" si="13"/>
        <v>3.6976048387096765</v>
      </c>
      <c r="G112" s="90">
        <f>H112*(1+5.5%)</f>
        <v>4.325499999999999</v>
      </c>
      <c r="H112" s="129">
        <v>4.0999999999999996</v>
      </c>
      <c r="I112" s="149">
        <f t="shared" ref="I112:I113" si="25">H112*1.055</f>
        <v>4.325499999999999</v>
      </c>
      <c r="J112" s="150">
        <v>5.5E-2</v>
      </c>
      <c r="K112" s="129">
        <v>3.5048387096774185</v>
      </c>
      <c r="L112" s="129">
        <f t="shared" ref="L112:L113" si="26">K112*1.055</f>
        <v>3.6976048387096765</v>
      </c>
      <c r="M112" s="150">
        <v>5.5E-2</v>
      </c>
      <c r="N112" s="155">
        <f>VLOOKUP(D112,'[2]FICHIER DE TRAVAIL'!$G$10055:$AL$10230,32,0)</f>
        <v>3.0377358490566038</v>
      </c>
      <c r="O112" s="155">
        <f t="shared" si="12"/>
        <v>3.2048113207547169</v>
      </c>
      <c r="P112" s="96" t="s">
        <v>182</v>
      </c>
      <c r="Q112" s="146">
        <f t="shared" si="15"/>
        <v>-0.13327371080759562</v>
      </c>
      <c r="R112" s="97"/>
      <c r="S112" s="96"/>
      <c r="T112" s="96"/>
      <c r="U112" s="96"/>
      <c r="V112" s="98"/>
    </row>
    <row r="113" spans="1:22" ht="20" customHeight="1" thickBot="1">
      <c r="A113" s="257"/>
      <c r="B113" s="94" t="s">
        <v>316</v>
      </c>
      <c r="C113" s="95" t="s">
        <v>166</v>
      </c>
      <c r="D113" s="125">
        <v>731005</v>
      </c>
      <c r="E113" s="95" t="s">
        <v>182</v>
      </c>
      <c r="F113" s="89">
        <f t="shared" si="13"/>
        <v>6.59375</v>
      </c>
      <c r="G113" s="90">
        <f>H113*(1+5.5%)</f>
        <v>6.59375</v>
      </c>
      <c r="H113" s="129">
        <v>6.25</v>
      </c>
      <c r="I113" s="149">
        <f t="shared" si="25"/>
        <v>6.59375</v>
      </c>
      <c r="J113" s="150">
        <v>5.5E-2</v>
      </c>
      <c r="K113" s="129">
        <v>6.25</v>
      </c>
      <c r="L113" s="129">
        <f t="shared" si="26"/>
        <v>6.59375</v>
      </c>
      <c r="M113" s="150">
        <v>5.5E-2</v>
      </c>
      <c r="N113" s="155">
        <f>VLOOKUP(D113,'[2]FICHIER DE TRAVAIL'!$G$10055:$AL$10230,32,0)</f>
        <v>5.8125</v>
      </c>
      <c r="O113" s="155">
        <f t="shared" si="12"/>
        <v>6.1321874999999997</v>
      </c>
      <c r="P113" s="96" t="s">
        <v>182</v>
      </c>
      <c r="Q113" s="146">
        <f t="shared" si="15"/>
        <v>-7.0000000000000048E-2</v>
      </c>
      <c r="R113" s="97"/>
      <c r="S113" s="96"/>
      <c r="T113" s="96"/>
      <c r="U113" s="96"/>
      <c r="V113" s="98"/>
    </row>
    <row r="114" spans="1:22" ht="20" customHeight="1" thickBot="1">
      <c r="A114" s="257"/>
      <c r="B114" s="94" t="s">
        <v>343</v>
      </c>
      <c r="C114" s="95" t="s">
        <v>166</v>
      </c>
      <c r="D114" s="121">
        <v>391189</v>
      </c>
      <c r="E114" s="95" t="s">
        <v>182</v>
      </c>
      <c r="F114" s="89">
        <f t="shared" si="13"/>
        <v>4.9800000000000004</v>
      </c>
      <c r="G114" s="90">
        <f t="shared" si="14"/>
        <v>0</v>
      </c>
      <c r="H114" s="129">
        <v>0</v>
      </c>
      <c r="I114" s="129">
        <f t="shared" ref="I114:I116" si="27">H114*1.2</f>
        <v>0</v>
      </c>
      <c r="J114" s="150">
        <v>0.2</v>
      </c>
      <c r="K114" s="129">
        <v>4.1500000000000004</v>
      </c>
      <c r="L114" s="129">
        <f t="shared" ref="L114:L116" si="28">K114*1.2</f>
        <v>4.9800000000000004</v>
      </c>
      <c r="M114" s="150">
        <v>0.2</v>
      </c>
      <c r="N114" s="155">
        <f>VLOOKUP(D114,'[2]FICHIER DE TRAVAIL'!$G$10055:$AL$10230,32,0)</f>
        <v>4.1354385964912277</v>
      </c>
      <c r="O114" s="155">
        <f t="shared" si="12"/>
        <v>4.9625263157894732</v>
      </c>
      <c r="P114" s="96" t="s">
        <v>182</v>
      </c>
      <c r="Q114" s="146">
        <f t="shared" si="15"/>
        <v>-3.508771929824738E-3</v>
      </c>
      <c r="R114" s="97"/>
      <c r="S114" s="96"/>
      <c r="T114" s="96"/>
      <c r="U114" s="96"/>
      <c r="V114" s="98"/>
    </row>
    <row r="115" spans="1:22" ht="20" customHeight="1" thickBot="1">
      <c r="A115" s="257"/>
      <c r="B115" s="94" t="s">
        <v>315</v>
      </c>
      <c r="C115" s="95" t="s">
        <v>166</v>
      </c>
      <c r="D115" s="121">
        <v>395346</v>
      </c>
      <c r="E115" s="95" t="s">
        <v>182</v>
      </c>
      <c r="F115" s="89">
        <f t="shared" si="13"/>
        <v>3.9</v>
      </c>
      <c r="G115" s="90">
        <f t="shared" si="14"/>
        <v>0</v>
      </c>
      <c r="H115" s="129">
        <v>0</v>
      </c>
      <c r="I115" s="129">
        <f t="shared" si="27"/>
        <v>0</v>
      </c>
      <c r="J115" s="150">
        <v>0.2</v>
      </c>
      <c r="K115" s="129">
        <v>3.25</v>
      </c>
      <c r="L115" s="129">
        <f t="shared" si="28"/>
        <v>3.9</v>
      </c>
      <c r="M115" s="150">
        <v>0.2</v>
      </c>
      <c r="N115" s="155">
        <f>VLOOKUP(D115,'[2]FICHIER DE TRAVAIL'!$G$10055:$AL$10230,32,0)</f>
        <v>3.25</v>
      </c>
      <c r="O115" s="155">
        <f t="shared" si="12"/>
        <v>3.9</v>
      </c>
      <c r="P115" s="96" t="s">
        <v>182</v>
      </c>
      <c r="Q115" s="146">
        <f t="shared" si="15"/>
        <v>0</v>
      </c>
      <c r="R115" s="97"/>
      <c r="S115" s="96"/>
      <c r="T115" s="96"/>
      <c r="U115" s="96"/>
      <c r="V115" s="98"/>
    </row>
    <row r="116" spans="1:22" ht="20" customHeight="1" thickBot="1">
      <c r="A116" s="257"/>
      <c r="B116" s="94" t="s">
        <v>339</v>
      </c>
      <c r="C116" s="114" t="s">
        <v>166</v>
      </c>
      <c r="D116" s="121">
        <v>391381</v>
      </c>
      <c r="E116" s="95" t="s">
        <v>340</v>
      </c>
      <c r="F116" s="89">
        <f t="shared" si="13"/>
        <v>3.9000000000000008</v>
      </c>
      <c r="G116" s="90">
        <v>3.9</v>
      </c>
      <c r="H116" s="129">
        <v>3.25</v>
      </c>
      <c r="I116" s="129">
        <f t="shared" si="27"/>
        <v>3.9</v>
      </c>
      <c r="J116" s="150">
        <v>0.2</v>
      </c>
      <c r="K116" s="129">
        <v>3.2500000000000009</v>
      </c>
      <c r="L116" s="129">
        <f t="shared" si="28"/>
        <v>3.9000000000000008</v>
      </c>
      <c r="M116" s="150">
        <v>0.2</v>
      </c>
      <c r="N116" s="155">
        <f>VLOOKUP(D116,'[2]FICHIER DE TRAVAIL'!$G$10055:$AL$10230,32,0)</f>
        <v>2.3430232558139537</v>
      </c>
      <c r="O116" s="155">
        <f t="shared" si="12"/>
        <v>2.8116279069767445</v>
      </c>
      <c r="P116" s="95" t="s">
        <v>340</v>
      </c>
      <c r="Q116" s="146">
        <f t="shared" si="15"/>
        <v>-0.27906976744186052</v>
      </c>
      <c r="R116" s="97"/>
      <c r="S116" s="96"/>
      <c r="T116" s="96"/>
      <c r="U116" s="96"/>
      <c r="V116" s="98"/>
    </row>
    <row r="117" spans="1:22" ht="20" customHeight="1" thickBot="1">
      <c r="A117" s="257"/>
      <c r="B117" s="94" t="s">
        <v>319</v>
      </c>
      <c r="C117" s="95" t="s">
        <v>166</v>
      </c>
      <c r="D117" s="125">
        <v>730010</v>
      </c>
      <c r="E117" s="95" t="s">
        <v>182</v>
      </c>
      <c r="F117" s="89">
        <f t="shared" si="13"/>
        <v>3.205135869565217</v>
      </c>
      <c r="G117" s="90">
        <f>H117*(1+5.5%)</f>
        <v>3.42875</v>
      </c>
      <c r="H117" s="129">
        <v>3.25</v>
      </c>
      <c r="I117" s="149">
        <f>H117*1.055</f>
        <v>3.42875</v>
      </c>
      <c r="J117" s="150">
        <v>5.5E-2</v>
      </c>
      <c r="K117" s="129">
        <v>3.0380434782608692</v>
      </c>
      <c r="L117" s="129">
        <f>K117*1.055</f>
        <v>3.205135869565217</v>
      </c>
      <c r="M117" s="150">
        <v>5.5E-2</v>
      </c>
      <c r="N117" s="155">
        <f>VLOOKUP(D117,'[2]FICHIER DE TRAVAIL'!$G$10055:$AL$10230,32,0)</f>
        <v>2.9551627906976745</v>
      </c>
      <c r="O117" s="155">
        <f t="shared" si="12"/>
        <v>3.1176967441860466</v>
      </c>
      <c r="P117" s="96" t="s">
        <v>182</v>
      </c>
      <c r="Q117" s="146">
        <f t="shared" si="15"/>
        <v>-2.7280941881266244E-2</v>
      </c>
      <c r="R117" s="97"/>
      <c r="S117" s="96"/>
      <c r="T117" s="96"/>
      <c r="U117" s="96"/>
      <c r="V117" s="98"/>
    </row>
    <row r="118" spans="1:22" ht="20" customHeight="1" thickBot="1">
      <c r="A118" s="257"/>
      <c r="B118" s="94" t="s">
        <v>114</v>
      </c>
      <c r="C118" s="95" t="s">
        <v>166</v>
      </c>
      <c r="D118" s="125">
        <v>391181</v>
      </c>
      <c r="E118" s="95" t="s">
        <v>182</v>
      </c>
      <c r="F118" s="89">
        <f t="shared" si="13"/>
        <v>3.8071428571428574</v>
      </c>
      <c r="G118" s="90">
        <f t="shared" si="14"/>
        <v>3.9</v>
      </c>
      <c r="H118" s="129">
        <v>3.25</v>
      </c>
      <c r="I118" s="129">
        <f t="shared" ref="I118:I119" si="29">H118*1.2</f>
        <v>3.9</v>
      </c>
      <c r="J118" s="150">
        <v>0.2</v>
      </c>
      <c r="K118" s="129">
        <v>3.1726190476190479</v>
      </c>
      <c r="L118" s="129">
        <f t="shared" ref="L118:L119" si="30">K118*1.2</f>
        <v>3.8071428571428574</v>
      </c>
      <c r="M118" s="150">
        <v>0.2</v>
      </c>
      <c r="N118" s="155">
        <f>VLOOKUP(D118,'[2]FICHIER DE TRAVAIL'!$G$10055:$AL$10230,32,0)</f>
        <v>3.1081463414634145</v>
      </c>
      <c r="O118" s="155">
        <f t="shared" si="12"/>
        <v>3.7297756097560972</v>
      </c>
      <c r="P118" s="96" t="s">
        <v>182</v>
      </c>
      <c r="Q118" s="146">
        <f t="shared" si="15"/>
        <v>-2.0321603441175274E-2</v>
      </c>
      <c r="R118" s="97"/>
      <c r="S118" s="96"/>
      <c r="T118" s="96"/>
      <c r="U118" s="96"/>
      <c r="V118" s="98"/>
    </row>
    <row r="119" spans="1:22" ht="20" customHeight="1" thickBot="1">
      <c r="A119" s="257"/>
      <c r="B119" s="94" t="s">
        <v>320</v>
      </c>
      <c r="C119" s="95" t="s">
        <v>180</v>
      </c>
      <c r="D119" s="125">
        <v>106289</v>
      </c>
      <c r="E119" s="95" t="s">
        <v>211</v>
      </c>
      <c r="F119" s="89">
        <f t="shared" si="13"/>
        <v>0.72000000000000008</v>
      </c>
      <c r="G119" s="90">
        <f t="shared" si="14"/>
        <v>0.71999999999999986</v>
      </c>
      <c r="H119" s="129">
        <v>0.59999999999999987</v>
      </c>
      <c r="I119" s="129">
        <f t="shared" si="29"/>
        <v>0.71999999999999986</v>
      </c>
      <c r="J119" s="150">
        <v>0.2</v>
      </c>
      <c r="K119" s="129">
        <v>0.60000000000000009</v>
      </c>
      <c r="L119" s="129">
        <f t="shared" si="30"/>
        <v>0.72000000000000008</v>
      </c>
      <c r="M119" s="150">
        <v>0.2</v>
      </c>
      <c r="N119" s="155">
        <f>VLOOKUP(D119,'[2]FICHIER DE TRAVAIL'!$G$10055:$AL$10230,32,0)</f>
        <v>0.6</v>
      </c>
      <c r="O119" s="155">
        <f t="shared" si="12"/>
        <v>0.72</v>
      </c>
      <c r="P119" s="96" t="s">
        <v>211</v>
      </c>
      <c r="Q119" s="146">
        <f t="shared" si="15"/>
        <v>-1.5419764230904949E-16</v>
      </c>
      <c r="R119" s="97"/>
      <c r="S119" s="96"/>
      <c r="T119" s="96"/>
      <c r="U119" s="96"/>
      <c r="V119" s="98"/>
    </row>
    <row r="120" spans="1:22" ht="20" customHeight="1" thickBot="1">
      <c r="A120" s="257"/>
      <c r="B120" s="94"/>
      <c r="C120" s="95" t="s">
        <v>175</v>
      </c>
      <c r="D120" s="121"/>
      <c r="E120" s="95"/>
      <c r="F120" s="89"/>
      <c r="G120" s="90"/>
      <c r="H120" s="129"/>
      <c r="I120" s="129"/>
      <c r="J120" s="150"/>
      <c r="K120" s="129"/>
      <c r="L120" s="129"/>
      <c r="M120" s="150"/>
      <c r="N120" s="155"/>
      <c r="O120" s="155"/>
      <c r="P120" s="96"/>
      <c r="Q120" s="146"/>
      <c r="R120" s="97"/>
      <c r="S120" s="96"/>
      <c r="T120" s="96"/>
      <c r="U120" s="96"/>
      <c r="V120" s="98"/>
    </row>
    <row r="121" spans="1:22" ht="20" customHeight="1" thickBot="1">
      <c r="A121" s="257"/>
      <c r="B121" s="94"/>
      <c r="C121" s="95"/>
      <c r="D121" s="121"/>
      <c r="E121" s="95"/>
      <c r="F121" s="89"/>
      <c r="G121" s="90"/>
      <c r="H121" s="129"/>
      <c r="I121" s="129"/>
      <c r="J121" s="150"/>
      <c r="K121" s="129"/>
      <c r="L121" s="129"/>
      <c r="M121" s="150"/>
      <c r="N121" s="155"/>
      <c r="O121" s="155"/>
      <c r="P121" s="96"/>
      <c r="Q121" s="146"/>
      <c r="R121" s="97"/>
      <c r="S121" s="96"/>
      <c r="T121" s="96"/>
      <c r="U121" s="96"/>
      <c r="V121" s="98"/>
    </row>
    <row r="122" spans="1:22" ht="20" customHeight="1" thickBot="1">
      <c r="A122" s="257"/>
      <c r="B122" s="94"/>
      <c r="C122" s="95"/>
      <c r="D122" s="121"/>
      <c r="E122" s="95"/>
      <c r="F122" s="89"/>
      <c r="G122" s="90"/>
      <c r="H122" s="129"/>
      <c r="I122" s="129"/>
      <c r="J122" s="150"/>
      <c r="K122" s="129"/>
      <c r="L122" s="129"/>
      <c r="M122" s="150"/>
      <c r="N122" s="155"/>
      <c r="O122" s="155"/>
      <c r="P122" s="96"/>
      <c r="Q122" s="146"/>
      <c r="R122" s="97"/>
      <c r="S122" s="96"/>
      <c r="T122" s="96"/>
      <c r="U122" s="96"/>
      <c r="V122" s="98"/>
    </row>
    <row r="123" spans="1:22" ht="20" customHeight="1" thickBot="1">
      <c r="A123" s="257"/>
      <c r="B123" s="94" t="s">
        <v>330</v>
      </c>
      <c r="C123" s="114" t="s">
        <v>166</v>
      </c>
      <c r="D123" s="121">
        <v>169005</v>
      </c>
      <c r="E123" s="95" t="s">
        <v>302</v>
      </c>
      <c r="F123" s="89">
        <f t="shared" si="13"/>
        <v>3.0400657894736844</v>
      </c>
      <c r="G123" s="90">
        <f>H123*(1+5.5%)</f>
        <v>3.8479736842105261</v>
      </c>
      <c r="H123" s="129">
        <v>3.6473684210526316</v>
      </c>
      <c r="I123" s="149">
        <f>H123*1.055</f>
        <v>3.8479736842105261</v>
      </c>
      <c r="J123" s="150">
        <v>5.5E-2</v>
      </c>
      <c r="K123" s="129">
        <v>2.8815789473684212</v>
      </c>
      <c r="L123" s="129">
        <f>K123*1.055</f>
        <v>3.0400657894736844</v>
      </c>
      <c r="M123" s="150">
        <v>5.5E-2</v>
      </c>
      <c r="N123" s="155">
        <f>VLOOKUP(D123,'[2]FICHIER DE TRAVAIL'!$G$10055:$AL$10230,32,0)</f>
        <v>2.88</v>
      </c>
      <c r="O123" s="155">
        <f t="shared" si="12"/>
        <v>3.0383999999999998</v>
      </c>
      <c r="P123" s="95" t="s">
        <v>302</v>
      </c>
      <c r="Q123" s="146">
        <f t="shared" si="15"/>
        <v>-5.47945205479605E-4</v>
      </c>
      <c r="R123" s="97"/>
      <c r="S123" s="96"/>
      <c r="T123" s="96"/>
      <c r="U123" s="96"/>
      <c r="V123" s="98"/>
    </row>
    <row r="124" spans="1:22" ht="20" customHeight="1" thickBot="1">
      <c r="A124" s="257"/>
      <c r="B124" s="94"/>
      <c r="C124" s="114"/>
      <c r="D124" s="121"/>
      <c r="E124" s="95"/>
      <c r="F124" s="89"/>
      <c r="G124" s="90"/>
      <c r="H124" s="129"/>
      <c r="I124" s="129"/>
      <c r="J124" s="150"/>
      <c r="K124" s="129"/>
      <c r="L124" s="129"/>
      <c r="M124" s="150"/>
      <c r="N124" s="155"/>
      <c r="O124" s="155"/>
      <c r="P124" s="96"/>
      <c r="Q124" s="146"/>
      <c r="R124" s="97"/>
      <c r="S124" s="96"/>
      <c r="T124" s="96"/>
      <c r="U124" s="96"/>
      <c r="V124" s="98"/>
    </row>
    <row r="125" spans="1:22" ht="20" customHeight="1" thickBot="1">
      <c r="A125" s="257"/>
      <c r="B125" s="94" t="s">
        <v>341</v>
      </c>
      <c r="C125" s="114" t="s">
        <v>212</v>
      </c>
      <c r="D125" s="121">
        <v>395440</v>
      </c>
      <c r="E125" s="95" t="s">
        <v>181</v>
      </c>
      <c r="F125" s="89">
        <f t="shared" si="13"/>
        <v>30.1868689158044</v>
      </c>
      <c r="G125" s="90">
        <f>H125*(1+5.5%)</f>
        <v>31.386249999999997</v>
      </c>
      <c r="H125" s="129">
        <v>29.75</v>
      </c>
      <c r="I125" s="149">
        <f>H125*1.055</f>
        <v>31.386249999999997</v>
      </c>
      <c r="J125" s="150">
        <v>5.5E-2</v>
      </c>
      <c r="K125" s="129">
        <v>28.613145891757728</v>
      </c>
      <c r="L125" s="129">
        <f>K125*1.055</f>
        <v>30.1868689158044</v>
      </c>
      <c r="M125" s="150">
        <v>5.5E-2</v>
      </c>
      <c r="N125" s="155">
        <f>VLOOKUP(D125,'[2]FICHIER DE TRAVAIL'!$G$10055:$AL$10230,32,0)</f>
        <v>28.61</v>
      </c>
      <c r="O125" s="155">
        <f t="shared" si="12"/>
        <v>30.18355</v>
      </c>
      <c r="P125" s="95" t="s">
        <v>181</v>
      </c>
      <c r="Q125" s="146">
        <f t="shared" si="15"/>
        <v>-1.0994567915130658E-4</v>
      </c>
      <c r="R125" s="97"/>
      <c r="S125" s="96"/>
      <c r="T125" s="96"/>
      <c r="U125" s="96"/>
      <c r="V125" s="98"/>
    </row>
    <row r="126" spans="1:22" ht="20" customHeight="1" thickBot="1">
      <c r="A126" s="257"/>
      <c r="B126" s="94"/>
      <c r="C126" s="95"/>
      <c r="D126" s="121"/>
      <c r="E126" s="95"/>
      <c r="F126" s="89"/>
      <c r="G126" s="90"/>
      <c r="H126" s="129"/>
      <c r="I126" s="129"/>
      <c r="J126" s="150"/>
      <c r="K126" s="129"/>
      <c r="L126" s="129"/>
      <c r="M126" s="150"/>
      <c r="N126" s="155"/>
      <c r="O126" s="155"/>
      <c r="P126" s="96"/>
      <c r="Q126" s="146"/>
      <c r="R126" s="97"/>
      <c r="S126" s="96"/>
      <c r="T126" s="96"/>
      <c r="U126" s="96"/>
      <c r="V126" s="98"/>
    </row>
    <row r="127" spans="1:22" ht="20" customHeight="1" thickBot="1">
      <c r="A127" s="257"/>
      <c r="B127" s="94" t="s">
        <v>349</v>
      </c>
      <c r="C127" s="95" t="s">
        <v>265</v>
      </c>
      <c r="D127" s="121">
        <v>390339</v>
      </c>
      <c r="E127" s="95" t="s">
        <v>334</v>
      </c>
      <c r="F127" s="89">
        <f t="shared" si="13"/>
        <v>51.295983307994426</v>
      </c>
      <c r="G127" s="90">
        <f>H127*(1+5.5%)</f>
        <v>51.304650000000002</v>
      </c>
      <c r="H127" s="129">
        <v>48.63</v>
      </c>
      <c r="I127" s="149">
        <f>H127*1.055</f>
        <v>51.304650000000002</v>
      </c>
      <c r="J127" s="150">
        <v>5.5E-2</v>
      </c>
      <c r="K127" s="129">
        <v>48.62178512606107</v>
      </c>
      <c r="L127" s="129">
        <f>K127*1.055</f>
        <v>51.295983307994426</v>
      </c>
      <c r="M127" s="150">
        <v>5.5E-2</v>
      </c>
      <c r="N127" s="155">
        <f>VLOOKUP(D127,'[2]FICHIER DE TRAVAIL'!$G$10055:$AL$10230,32,0)</f>
        <v>48.62</v>
      </c>
      <c r="O127" s="155">
        <f t="shared" si="12"/>
        <v>51.2941</v>
      </c>
      <c r="P127" s="95" t="s">
        <v>334</v>
      </c>
      <c r="Q127" s="146">
        <f t="shared" si="15"/>
        <v>-3.6714531489102161E-5</v>
      </c>
      <c r="R127" s="97"/>
      <c r="S127" s="96" t="s">
        <v>290</v>
      </c>
      <c r="T127" s="96"/>
      <c r="U127" s="96"/>
      <c r="V127" s="98"/>
    </row>
    <row r="128" spans="1:22" ht="20" customHeight="1" thickBot="1">
      <c r="A128" s="257"/>
      <c r="B128" s="94" t="s">
        <v>266</v>
      </c>
      <c r="C128" s="95" t="s">
        <v>174</v>
      </c>
      <c r="D128" s="121">
        <v>390699</v>
      </c>
      <c r="E128" s="95" t="s">
        <v>268</v>
      </c>
      <c r="F128" s="89">
        <f t="shared" si="13"/>
        <v>46.180715679895897</v>
      </c>
      <c r="G128" s="90">
        <f t="shared" si="14"/>
        <v>46.396799999999999</v>
      </c>
      <c r="H128" s="129">
        <v>38.664000000000001</v>
      </c>
      <c r="I128" s="129">
        <f>H128*1.2</f>
        <v>46.396799999999999</v>
      </c>
      <c r="J128" s="150">
        <v>0.2</v>
      </c>
      <c r="K128" s="129">
        <v>38.483929733246583</v>
      </c>
      <c r="L128" s="129">
        <f>K128*1.2</f>
        <v>46.180715679895897</v>
      </c>
      <c r="M128" s="150">
        <v>0.2</v>
      </c>
      <c r="N128" s="155">
        <f>VLOOKUP(D128,'[2]FICHIER DE TRAVAIL'!$G$10055:$AL$10230,32,0)</f>
        <v>30.046257080610026</v>
      </c>
      <c r="O128" s="155">
        <f t="shared" si="12"/>
        <v>36.055508496732031</v>
      </c>
      <c r="P128" s="96" t="s">
        <v>268</v>
      </c>
      <c r="Q128" s="146">
        <f t="shared" si="15"/>
        <v>-0.2192518464492253</v>
      </c>
      <c r="R128" s="97" t="s">
        <v>344</v>
      </c>
      <c r="S128" s="96"/>
      <c r="T128" s="96"/>
      <c r="U128" s="96"/>
      <c r="V128" s="98"/>
    </row>
    <row r="129" spans="1:22" ht="20" customHeight="1" thickBot="1">
      <c r="A129" s="257"/>
      <c r="B129" s="94"/>
      <c r="C129" s="95"/>
      <c r="D129" s="121"/>
      <c r="E129" s="95"/>
      <c r="F129" s="89"/>
      <c r="G129" s="90"/>
      <c r="H129" s="129"/>
      <c r="I129" s="129"/>
      <c r="J129" s="150"/>
      <c r="K129" s="129"/>
      <c r="L129" s="129"/>
      <c r="M129" s="150"/>
      <c r="N129" s="155"/>
      <c r="O129" s="155"/>
      <c r="P129" s="96"/>
      <c r="Q129" s="146"/>
      <c r="R129" s="97"/>
      <c r="S129" s="96"/>
      <c r="T129" s="96"/>
      <c r="U129" s="96"/>
      <c r="V129" s="98"/>
    </row>
    <row r="130" spans="1:22" ht="20" customHeight="1" thickBot="1">
      <c r="A130" s="257"/>
      <c r="B130" s="99" t="s">
        <v>333</v>
      </c>
      <c r="C130" s="100" t="s">
        <v>166</v>
      </c>
      <c r="D130" s="122">
        <v>149323</v>
      </c>
      <c r="E130" s="100" t="s">
        <v>255</v>
      </c>
      <c r="F130" s="89">
        <f t="shared" si="13"/>
        <v>35.237514450867053</v>
      </c>
      <c r="G130" s="90">
        <f t="shared" si="14"/>
        <v>38.22468208092485</v>
      </c>
      <c r="H130" s="129">
        <v>31.853901734104042</v>
      </c>
      <c r="I130" s="129">
        <f t="shared" ref="I130:I131" si="31">H130*1.2</f>
        <v>38.22468208092485</v>
      </c>
      <c r="J130" s="150">
        <v>0.2</v>
      </c>
      <c r="K130" s="129">
        <v>29.364595375722544</v>
      </c>
      <c r="L130" s="129">
        <f t="shared" ref="L130:L131" si="32">K130*1.2</f>
        <v>35.237514450867053</v>
      </c>
      <c r="M130" s="150">
        <v>0.2</v>
      </c>
      <c r="N130" s="155">
        <f>VLOOKUP(D130,'[2]FICHIER DE TRAVAIL'!$G$10055:$AL$10230,32,0)</f>
        <v>25.601797283176595</v>
      </c>
      <c r="O130" s="155">
        <f t="shared" si="12"/>
        <v>30.722156739811915</v>
      </c>
      <c r="P130" s="101" t="s">
        <v>255</v>
      </c>
      <c r="Q130" s="146">
        <f t="shared" si="15"/>
        <v>-0.12814064162644234</v>
      </c>
      <c r="R130" s="102"/>
      <c r="S130" s="101"/>
      <c r="T130" s="101"/>
      <c r="U130" s="101"/>
      <c r="V130" s="103"/>
    </row>
    <row r="131" spans="1:22" ht="20" customHeight="1" thickBot="1">
      <c r="A131" s="258"/>
      <c r="B131" s="104" t="s">
        <v>267</v>
      </c>
      <c r="C131" s="105" t="s">
        <v>166</v>
      </c>
      <c r="D131" s="123">
        <v>390931</v>
      </c>
      <c r="E131" s="105" t="s">
        <v>255</v>
      </c>
      <c r="F131" s="89">
        <f t="shared" si="13"/>
        <v>9.048</v>
      </c>
      <c r="G131" s="90">
        <f>H131*(1+20%)</f>
        <v>9.048</v>
      </c>
      <c r="H131" s="129">
        <v>7.5400000000000009</v>
      </c>
      <c r="I131" s="129">
        <f t="shared" si="31"/>
        <v>9.048</v>
      </c>
      <c r="J131" s="150">
        <v>0.2</v>
      </c>
      <c r="K131" s="129">
        <v>7.54</v>
      </c>
      <c r="L131" s="129">
        <f t="shared" si="32"/>
        <v>9.048</v>
      </c>
      <c r="M131" s="150">
        <v>0.2</v>
      </c>
      <c r="N131" s="155">
        <f>VLOOKUP(D131,'[2]FICHIER DE TRAVAIL'!$G$10055:$AL$10230,32,0)</f>
        <v>7.54</v>
      </c>
      <c r="O131" s="155">
        <f t="shared" si="12"/>
        <v>9.048</v>
      </c>
      <c r="P131" s="106" t="s">
        <v>255</v>
      </c>
      <c r="Q131" s="146">
        <f t="shared" si="15"/>
        <v>0</v>
      </c>
      <c r="R131" s="107"/>
      <c r="S131" s="106"/>
      <c r="T131" s="106"/>
      <c r="U131" s="106"/>
      <c r="V131" s="108"/>
    </row>
    <row r="132" spans="1:22">
      <c r="R132" s="57"/>
    </row>
    <row r="133" spans="1:22">
      <c r="R133" s="57"/>
    </row>
    <row r="134" spans="1:22">
      <c r="R134" s="57"/>
    </row>
    <row r="135" spans="1:22">
      <c r="R135" s="57"/>
    </row>
    <row r="136" spans="1:22">
      <c r="R136" s="57"/>
    </row>
    <row r="137" spans="1:22">
      <c r="R137" s="57"/>
    </row>
    <row r="138" spans="1:22">
      <c r="R138" s="57"/>
    </row>
    <row r="139" spans="1:22">
      <c r="R139" s="57"/>
    </row>
    <row r="140" spans="1:22">
      <c r="R140" s="57"/>
    </row>
    <row r="141" spans="1:22">
      <c r="R141" s="57"/>
    </row>
    <row r="142" spans="1:22">
      <c r="R142" s="57"/>
    </row>
    <row r="143" spans="1:22">
      <c r="R143" s="57"/>
    </row>
    <row r="144" spans="1:22">
      <c r="R144" s="57"/>
    </row>
    <row r="145" spans="18:18">
      <c r="R145" s="57"/>
    </row>
    <row r="146" spans="18:18">
      <c r="R146" s="57"/>
    </row>
    <row r="147" spans="18:18">
      <c r="R147" s="57"/>
    </row>
  </sheetData>
  <autoFilter ref="A6:V131" xr:uid="{00000000-0009-0000-0000-000002000000}"/>
  <mergeCells count="11">
    <mergeCell ref="A77:A86"/>
    <mergeCell ref="A87:A131"/>
    <mergeCell ref="A18:A19"/>
    <mergeCell ref="A41:A42"/>
    <mergeCell ref="A3:V3"/>
    <mergeCell ref="A5:V5"/>
    <mergeCell ref="A7:A17"/>
    <mergeCell ref="A20:A40"/>
    <mergeCell ref="A43:A64"/>
    <mergeCell ref="A65:A76"/>
    <mergeCell ref="A4:V4"/>
  </mergeCells>
  <conditionalFormatting sqref="B22">
    <cfRule type="duplicateValues" dxfId="13" priority="1"/>
  </conditionalFormatting>
  <conditionalFormatting sqref="B26">
    <cfRule type="duplicateValues" dxfId="12" priority="2"/>
  </conditionalFormatting>
  <conditionalFormatting sqref="B38">
    <cfRule type="duplicateValues" dxfId="11" priority="3"/>
  </conditionalFormatting>
  <conditionalFormatting sqref="D57">
    <cfRule type="duplicateValues" dxfId="10" priority="47"/>
  </conditionalFormatting>
  <conditionalFormatting sqref="D71">
    <cfRule type="duplicateValues" dxfId="9" priority="4"/>
  </conditionalFormatting>
  <conditionalFormatting sqref="D72">
    <cfRule type="duplicateValues" dxfId="8" priority="50"/>
  </conditionalFormatting>
  <conditionalFormatting sqref="D77">
    <cfRule type="duplicateValues" dxfId="7" priority="5"/>
  </conditionalFormatting>
  <conditionalFormatting sqref="D84">
    <cfRule type="duplicateValues" dxfId="6" priority="45"/>
  </conditionalFormatting>
  <conditionalFormatting sqref="D114">
    <cfRule type="duplicateValues" dxfId="5" priority="52"/>
  </conditionalFormatting>
  <conditionalFormatting sqref="D115">
    <cfRule type="duplicateValues" dxfId="4" priority="53"/>
  </conditionalFormatting>
  <conditionalFormatting sqref="D116">
    <cfRule type="duplicateValues" dxfId="3" priority="54"/>
  </conditionalFormatting>
  <conditionalFormatting sqref="D123">
    <cfRule type="duplicateValues" dxfId="2" priority="46"/>
  </conditionalFormatting>
  <conditionalFormatting sqref="D124:D125">
    <cfRule type="duplicateValues" dxfId="1" priority="51"/>
  </conditionalFormatting>
  <conditionalFormatting sqref="D126:D1048576 D85:D113 D58:D70 D73:D76 D117:D122 D78:D83 D1:D56">
    <cfRule type="duplicateValues" dxfId="0" priority="39"/>
  </conditionalFormatting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660066"/>
  </sheetPr>
  <dimension ref="A1:F15"/>
  <sheetViews>
    <sheetView workbookViewId="0">
      <selection sqref="A1:F1"/>
    </sheetView>
  </sheetViews>
  <sheetFormatPr baseColWidth="10" defaultColWidth="10.85546875" defaultRowHeight="16"/>
  <cols>
    <col min="1" max="1" width="38.5703125" style="33" customWidth="1"/>
    <col min="2" max="3" width="7.140625" style="10" customWidth="1"/>
    <col min="4" max="4" width="38.5703125" style="33" customWidth="1"/>
    <col min="5" max="5" width="14.85546875" style="4" customWidth="1"/>
    <col min="6" max="6" width="40.42578125" style="4" customWidth="1"/>
    <col min="7" max="16384" width="10.85546875" style="4"/>
  </cols>
  <sheetData>
    <row r="1" spans="1:6" ht="39" customHeight="1" thickBot="1">
      <c r="A1" s="267" t="s">
        <v>48</v>
      </c>
      <c r="B1" s="268"/>
      <c r="C1" s="268"/>
      <c r="D1" s="268"/>
      <c r="E1" s="268"/>
      <c r="F1" s="269"/>
    </row>
    <row r="2" spans="1:6" ht="24" customHeight="1" thickBot="1">
      <c r="A2" s="35"/>
      <c r="B2" s="36"/>
      <c r="C2" s="36"/>
      <c r="D2" s="37"/>
      <c r="E2" s="36"/>
      <c r="F2" s="38"/>
    </row>
    <row r="3" spans="1:6" ht="46.25" customHeight="1" thickBot="1">
      <c r="A3" s="265" t="s">
        <v>9</v>
      </c>
      <c r="B3" s="263" t="s">
        <v>10</v>
      </c>
      <c r="C3" s="264"/>
      <c r="D3" s="266" t="s">
        <v>311</v>
      </c>
      <c r="E3" s="39" t="s">
        <v>17</v>
      </c>
      <c r="F3" s="270" t="s">
        <v>18</v>
      </c>
    </row>
    <row r="4" spans="1:6" ht="34.25" customHeight="1" thickBot="1">
      <c r="A4" s="265"/>
      <c r="B4" s="40" t="s">
        <v>11</v>
      </c>
      <c r="C4" s="40" t="s">
        <v>12</v>
      </c>
      <c r="D4" s="266"/>
      <c r="E4" s="41" t="s">
        <v>11</v>
      </c>
      <c r="F4" s="271"/>
    </row>
    <row r="5" spans="1:6" ht="46.25" customHeight="1">
      <c r="A5" s="42" t="s">
        <v>13</v>
      </c>
      <c r="B5" s="43" t="s">
        <v>66</v>
      </c>
      <c r="C5" s="43"/>
      <c r="D5" s="45" t="s">
        <v>19</v>
      </c>
      <c r="E5" s="43" t="s">
        <v>66</v>
      </c>
      <c r="F5" s="46" t="s">
        <v>67</v>
      </c>
    </row>
    <row r="6" spans="1:6" ht="46.25" customHeight="1">
      <c r="A6" s="5" t="s">
        <v>14</v>
      </c>
      <c r="B6" s="6" t="s">
        <v>66</v>
      </c>
      <c r="C6" s="6"/>
      <c r="D6" s="11" t="s">
        <v>20</v>
      </c>
      <c r="E6" s="6" t="s">
        <v>66</v>
      </c>
      <c r="F6" s="34" t="s">
        <v>68</v>
      </c>
    </row>
    <row r="7" spans="1:6" ht="63" customHeight="1">
      <c r="A7" s="5" t="s">
        <v>15</v>
      </c>
      <c r="B7" s="6" t="s">
        <v>66</v>
      </c>
      <c r="C7" s="6"/>
      <c r="D7" s="11" t="s">
        <v>47</v>
      </c>
      <c r="E7" s="6" t="s">
        <v>66</v>
      </c>
      <c r="F7" s="7" t="s">
        <v>69</v>
      </c>
    </row>
    <row r="8" spans="1:6" ht="63" customHeight="1">
      <c r="A8" s="5" t="s">
        <v>16</v>
      </c>
      <c r="B8" s="6" t="s">
        <v>66</v>
      </c>
      <c r="C8" s="6"/>
      <c r="D8" s="11" t="s">
        <v>23</v>
      </c>
      <c r="E8" s="6" t="s">
        <v>66</v>
      </c>
      <c r="F8" s="34" t="s">
        <v>260</v>
      </c>
    </row>
    <row r="9" spans="1:6" ht="46.25" customHeight="1">
      <c r="A9" s="5" t="s">
        <v>22</v>
      </c>
      <c r="B9" s="6" t="s">
        <v>66</v>
      </c>
      <c r="C9" s="6"/>
      <c r="D9" s="47" t="s">
        <v>261</v>
      </c>
      <c r="E9" s="6" t="s">
        <v>66</v>
      </c>
      <c r="F9" s="7" t="s">
        <v>261</v>
      </c>
    </row>
    <row r="10" spans="1:6" ht="84" customHeight="1">
      <c r="A10" s="11" t="s">
        <v>21</v>
      </c>
      <c r="B10" s="6" t="s">
        <v>66</v>
      </c>
      <c r="C10" s="6"/>
      <c r="D10" s="47" t="s">
        <v>259</v>
      </c>
      <c r="E10" s="6" t="s">
        <v>66</v>
      </c>
      <c r="F10" s="7" t="s">
        <v>259</v>
      </c>
    </row>
    <row r="11" spans="1:6" ht="53" customHeight="1" thickBot="1">
      <c r="A11" s="44" t="s">
        <v>314</v>
      </c>
      <c r="B11" s="8" t="s">
        <v>66</v>
      </c>
      <c r="C11" s="8"/>
      <c r="D11" s="48"/>
      <c r="E11" s="8"/>
      <c r="F11" s="9"/>
    </row>
    <row r="12" spans="1:6">
      <c r="E12" s="10"/>
      <c r="F12" s="10"/>
    </row>
    <row r="13" spans="1:6">
      <c r="E13" s="10"/>
      <c r="F13" s="10"/>
    </row>
    <row r="14" spans="1:6">
      <c r="E14" s="10"/>
      <c r="F14" s="10"/>
    </row>
    <row r="15" spans="1:6">
      <c r="D15" s="59"/>
      <c r="E15" s="10"/>
      <c r="F15" s="10"/>
    </row>
  </sheetData>
  <mergeCells count="5">
    <mergeCell ref="B3:C3"/>
    <mergeCell ref="A3:A4"/>
    <mergeCell ref="D3:D4"/>
    <mergeCell ref="A1:F1"/>
    <mergeCell ref="F3:F4"/>
  </mergeCells>
  <printOptions horizontalCentered="1" verticalCentered="1"/>
  <pageMargins left="0.15944881889763785" right="0.15944881889763785" top="0.21259842519685043" bottom="0.21259842519685043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RENSEIGNEMENTS</vt:lpstr>
      <vt:lpstr>PLG ENTRETIEN LOCAUX</vt:lpstr>
      <vt:lpstr>PLG CUISINE</vt:lpstr>
      <vt:lpstr>MISE A DISPO SERVICES</vt:lpstr>
    </vt:vector>
  </TitlesOfParts>
  <Company>GAEL29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Gaelle GARCIA</dc:creator>
  <cp:lastModifiedBy>Gaelle GARCIA</cp:lastModifiedBy>
  <cp:lastPrinted>2021-04-12T11:42:09Z</cp:lastPrinted>
  <dcterms:created xsi:type="dcterms:W3CDTF">2021-02-19T08:22:16Z</dcterms:created>
  <dcterms:modified xsi:type="dcterms:W3CDTF">2023-10-05T11:59:09Z</dcterms:modified>
</cp:coreProperties>
</file>